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fileSharing readOnlyRecommended="1" userName="栄光の杜" reservationPassword="CCE3"/>
  <workbookPr defaultThemeVersion="124226"/>
  <bookViews>
    <workbookView xWindow="840" yWindow="240" windowWidth="20100" windowHeight="9480"/>
  </bookViews>
  <sheets>
    <sheet name="第三号第一様式" sheetId="1" r:id="rId1"/>
    <sheet name="第三号第二様式" sheetId="2" r:id="rId2"/>
    <sheet name="社会福祉事業" sheetId="3" r:id="rId3"/>
    <sheet name="栄光の杜" sheetId="4" r:id="rId4"/>
    <sheet name="ともだ" sheetId="5" r:id="rId5"/>
  </sheets>
  <calcPr calcId="145621"/>
</workbook>
</file>

<file path=xl/calcChain.xml><?xml version="1.0" encoding="utf-8"?>
<calcChain xmlns="http://schemas.openxmlformats.org/spreadsheetml/2006/main">
  <c r="C7" i="5" l="1"/>
  <c r="D7" i="5"/>
  <c r="E7" i="5"/>
  <c r="G7" i="5"/>
  <c r="H7" i="5"/>
  <c r="I7" i="5"/>
  <c r="E8" i="5"/>
  <c r="I8" i="5"/>
  <c r="E9" i="5"/>
  <c r="I9" i="5"/>
  <c r="E10" i="5"/>
  <c r="I10" i="5"/>
  <c r="E11" i="5"/>
  <c r="I11" i="5"/>
  <c r="E12" i="5"/>
  <c r="I12" i="5"/>
  <c r="E13" i="5"/>
  <c r="I13" i="5"/>
  <c r="E14" i="5"/>
  <c r="I14" i="5"/>
  <c r="E15" i="5"/>
  <c r="I15" i="5"/>
  <c r="E16" i="5"/>
  <c r="I16" i="5"/>
  <c r="E17" i="5"/>
  <c r="I17" i="5"/>
  <c r="E18" i="5"/>
  <c r="I18" i="5"/>
  <c r="I19" i="5"/>
  <c r="I20" i="5"/>
  <c r="I21" i="5"/>
  <c r="I22" i="5"/>
  <c r="I23" i="5"/>
  <c r="I24" i="5"/>
  <c r="I25" i="5"/>
  <c r="I26" i="5"/>
  <c r="I27" i="5"/>
  <c r="G28" i="5"/>
  <c r="H28" i="5"/>
  <c r="I28" i="5"/>
  <c r="C29" i="5"/>
  <c r="D29" i="5"/>
  <c r="E29" i="5"/>
  <c r="I29" i="5"/>
  <c r="E30" i="5"/>
  <c r="I30" i="5"/>
  <c r="E31" i="5"/>
  <c r="I31" i="5"/>
  <c r="E32" i="5"/>
  <c r="I32" i="5"/>
  <c r="C33" i="5"/>
  <c r="C28" i="5" s="1"/>
  <c r="D33" i="5"/>
  <c r="D28" i="5" s="1"/>
  <c r="I33" i="5"/>
  <c r="E34" i="5"/>
  <c r="I34" i="5"/>
  <c r="E35" i="5"/>
  <c r="I35" i="5"/>
  <c r="E36" i="5"/>
  <c r="I36" i="5"/>
  <c r="E37" i="5"/>
  <c r="I37" i="5"/>
  <c r="E38" i="5"/>
  <c r="I38" i="5"/>
  <c r="E39" i="5"/>
  <c r="G39" i="5"/>
  <c r="H39" i="5"/>
  <c r="H48" i="5" s="1"/>
  <c r="I39" i="5"/>
  <c r="E40" i="5"/>
  <c r="E41" i="5"/>
  <c r="I41" i="5"/>
  <c r="E42" i="5"/>
  <c r="I42" i="5"/>
  <c r="E43" i="5"/>
  <c r="I43" i="5"/>
  <c r="E44" i="5"/>
  <c r="I44" i="5"/>
  <c r="E45" i="5"/>
  <c r="I45" i="5"/>
  <c r="E46" i="5"/>
  <c r="E47" i="5"/>
  <c r="G47" i="5"/>
  <c r="H47" i="5"/>
  <c r="I47" i="5"/>
  <c r="G48" i="5"/>
  <c r="I48" i="5" s="1"/>
  <c r="C7" i="4"/>
  <c r="D7" i="4"/>
  <c r="G7" i="4"/>
  <c r="H7" i="4"/>
  <c r="I7" i="4"/>
  <c r="E8" i="4"/>
  <c r="I8" i="4"/>
  <c r="E9" i="4"/>
  <c r="I9" i="4"/>
  <c r="E10" i="4"/>
  <c r="I10" i="4"/>
  <c r="E11" i="4"/>
  <c r="I11" i="4"/>
  <c r="E12" i="4"/>
  <c r="I12" i="4"/>
  <c r="E13" i="4"/>
  <c r="I13" i="4"/>
  <c r="E14" i="4"/>
  <c r="I14" i="4"/>
  <c r="E15" i="4"/>
  <c r="I15" i="4"/>
  <c r="E16" i="4"/>
  <c r="I16" i="4"/>
  <c r="E17" i="4"/>
  <c r="I17" i="4"/>
  <c r="E18" i="4"/>
  <c r="I18" i="4"/>
  <c r="I19" i="4"/>
  <c r="I20" i="4"/>
  <c r="I21" i="4"/>
  <c r="I22" i="4"/>
  <c r="I23" i="4"/>
  <c r="I24" i="4"/>
  <c r="I25" i="4"/>
  <c r="I26" i="4"/>
  <c r="I27" i="4"/>
  <c r="G28" i="4"/>
  <c r="I28" i="4" s="1"/>
  <c r="H28" i="4"/>
  <c r="C29" i="4"/>
  <c r="D29" i="4"/>
  <c r="D28" i="4" s="1"/>
  <c r="E29" i="4"/>
  <c r="I29" i="4"/>
  <c r="E30" i="4"/>
  <c r="I30" i="4"/>
  <c r="E31" i="4"/>
  <c r="I31" i="4"/>
  <c r="E32" i="4"/>
  <c r="I32" i="4"/>
  <c r="C33" i="4"/>
  <c r="E33" i="4" s="1"/>
  <c r="D33" i="4"/>
  <c r="I33" i="4"/>
  <c r="E34" i="4"/>
  <c r="I34" i="4"/>
  <c r="E35" i="4"/>
  <c r="I35" i="4"/>
  <c r="E36" i="4"/>
  <c r="I36" i="4"/>
  <c r="E37" i="4"/>
  <c r="I37" i="4"/>
  <c r="E38" i="4"/>
  <c r="I38" i="4"/>
  <c r="E39" i="4"/>
  <c r="G39" i="4"/>
  <c r="I39" i="4" s="1"/>
  <c r="H39" i="4"/>
  <c r="H48" i="4" s="1"/>
  <c r="E40" i="4"/>
  <c r="E41" i="4"/>
  <c r="I41" i="4"/>
  <c r="E42" i="4"/>
  <c r="I42" i="4"/>
  <c r="E43" i="4"/>
  <c r="I43" i="4"/>
  <c r="E44" i="4"/>
  <c r="I44" i="4"/>
  <c r="E45" i="4"/>
  <c r="I45" i="4"/>
  <c r="E46" i="4"/>
  <c r="E47" i="4"/>
  <c r="G47" i="4"/>
  <c r="I47" i="4" s="1"/>
  <c r="H47" i="4"/>
  <c r="C9" i="3"/>
  <c r="D9" i="3"/>
  <c r="E9" i="3"/>
  <c r="G9" i="3" s="1"/>
  <c r="F9" i="3"/>
  <c r="E10" i="3"/>
  <c r="G10" i="3"/>
  <c r="E11" i="3"/>
  <c r="G11" i="3"/>
  <c r="E12" i="3"/>
  <c r="G12" i="3"/>
  <c r="E13" i="3"/>
  <c r="G13" i="3"/>
  <c r="E14" i="3"/>
  <c r="G14" i="3"/>
  <c r="E15" i="3"/>
  <c r="G15" i="3"/>
  <c r="E16" i="3"/>
  <c r="G16" i="3"/>
  <c r="E17" i="3"/>
  <c r="G17" i="3"/>
  <c r="E18" i="3"/>
  <c r="G18" i="3"/>
  <c r="E19" i="3"/>
  <c r="G19" i="3"/>
  <c r="E20" i="3"/>
  <c r="G20" i="3"/>
  <c r="C22" i="3"/>
  <c r="C21" i="3" s="1"/>
  <c r="D22" i="3"/>
  <c r="D21" i="3" s="1"/>
  <c r="D41" i="3" s="1"/>
  <c r="E22" i="3"/>
  <c r="G22" i="3" s="1"/>
  <c r="F22" i="3"/>
  <c r="E23" i="3"/>
  <c r="G23" i="3"/>
  <c r="E24" i="3"/>
  <c r="G24" i="3" s="1"/>
  <c r="E25" i="3"/>
  <c r="G25" i="3"/>
  <c r="C26" i="3"/>
  <c r="D26" i="3"/>
  <c r="E26" i="3"/>
  <c r="G26" i="3" s="1"/>
  <c r="F26" i="3"/>
  <c r="F21" i="3" s="1"/>
  <c r="F41" i="3" s="1"/>
  <c r="E27" i="3"/>
  <c r="G27" i="3"/>
  <c r="E28" i="3"/>
  <c r="G28" i="3" s="1"/>
  <c r="E29" i="3"/>
  <c r="G29" i="3"/>
  <c r="E30" i="3"/>
  <c r="G30" i="3" s="1"/>
  <c r="E31" i="3"/>
  <c r="G31" i="3"/>
  <c r="E32" i="3"/>
  <c r="G32" i="3" s="1"/>
  <c r="E33" i="3"/>
  <c r="G33" i="3"/>
  <c r="E34" i="3"/>
  <c r="G34" i="3" s="1"/>
  <c r="E35" i="3"/>
  <c r="G35" i="3"/>
  <c r="E36" i="3"/>
  <c r="G36" i="3" s="1"/>
  <c r="E37" i="3"/>
  <c r="G37" i="3"/>
  <c r="E38" i="3"/>
  <c r="G38" i="3" s="1"/>
  <c r="E39" i="3"/>
  <c r="G39" i="3"/>
  <c r="E40" i="3"/>
  <c r="G40" i="3" s="1"/>
  <c r="C43" i="3"/>
  <c r="E43" i="3" s="1"/>
  <c r="G43" i="3" s="1"/>
  <c r="D43" i="3"/>
  <c r="D75" i="3" s="1"/>
  <c r="D83" i="3" s="1"/>
  <c r="F43" i="3"/>
  <c r="E44" i="3"/>
  <c r="G44" i="3" s="1"/>
  <c r="E45" i="3"/>
  <c r="G45" i="3"/>
  <c r="E46" i="3"/>
  <c r="G46" i="3" s="1"/>
  <c r="E47" i="3"/>
  <c r="G47" i="3"/>
  <c r="E48" i="3"/>
  <c r="G48" i="3" s="1"/>
  <c r="E49" i="3"/>
  <c r="G49" i="3"/>
  <c r="E50" i="3"/>
  <c r="G50" i="3" s="1"/>
  <c r="E51" i="3"/>
  <c r="G51" i="3"/>
  <c r="E52" i="3"/>
  <c r="G52" i="3" s="1"/>
  <c r="E53" i="3"/>
  <c r="G53" i="3"/>
  <c r="E54" i="3"/>
  <c r="G54" i="3" s="1"/>
  <c r="E55" i="3"/>
  <c r="G55" i="3"/>
  <c r="E56" i="3"/>
  <c r="G56" i="3" s="1"/>
  <c r="E57" i="3"/>
  <c r="G57" i="3"/>
  <c r="E58" i="3"/>
  <c r="G58" i="3" s="1"/>
  <c r="E59" i="3"/>
  <c r="G59" i="3"/>
  <c r="E60" i="3"/>
  <c r="G60" i="3" s="1"/>
  <c r="E61" i="3"/>
  <c r="G61" i="3"/>
  <c r="E62" i="3"/>
  <c r="G62" i="3" s="1"/>
  <c r="E63" i="3"/>
  <c r="G63" i="3"/>
  <c r="C64" i="3"/>
  <c r="E64" i="3" s="1"/>
  <c r="G64" i="3" s="1"/>
  <c r="D64" i="3"/>
  <c r="F64" i="3"/>
  <c r="E65" i="3"/>
  <c r="G65" i="3"/>
  <c r="E66" i="3"/>
  <c r="G66" i="3"/>
  <c r="E67" i="3"/>
  <c r="G67" i="3"/>
  <c r="E68" i="3"/>
  <c r="G68" i="3"/>
  <c r="E69" i="3"/>
  <c r="G69" i="3"/>
  <c r="E70" i="3"/>
  <c r="G70" i="3"/>
  <c r="E71" i="3"/>
  <c r="G71" i="3"/>
  <c r="E72" i="3"/>
  <c r="G72" i="3"/>
  <c r="E73" i="3"/>
  <c r="G73" i="3"/>
  <c r="E74" i="3"/>
  <c r="G74" i="3"/>
  <c r="F75" i="3"/>
  <c r="E77" i="3"/>
  <c r="G77" i="3"/>
  <c r="E78" i="3"/>
  <c r="G78" i="3" s="1"/>
  <c r="E79" i="3"/>
  <c r="G79" i="3"/>
  <c r="E80" i="3"/>
  <c r="G80" i="3" s="1"/>
  <c r="E81" i="3"/>
  <c r="G81" i="3"/>
  <c r="C82" i="3"/>
  <c r="E82" i="3" s="1"/>
  <c r="G82" i="3" s="1"/>
  <c r="D82" i="3"/>
  <c r="F82" i="3"/>
  <c r="F83" i="3"/>
  <c r="E28" i="5" l="1"/>
  <c r="C48" i="5"/>
  <c r="E48" i="5" s="1"/>
  <c r="D48" i="4"/>
  <c r="D48" i="5"/>
  <c r="G48" i="4"/>
  <c r="I48" i="4" s="1"/>
  <c r="E7" i="4"/>
  <c r="E33" i="5"/>
  <c r="C28" i="4"/>
  <c r="E28" i="4" s="1"/>
  <c r="C41" i="3"/>
  <c r="E41" i="3" s="1"/>
  <c r="G41" i="3" s="1"/>
  <c r="E21" i="3"/>
  <c r="G21" i="3" s="1"/>
  <c r="C75" i="3"/>
  <c r="C9" i="2"/>
  <c r="D9" i="2"/>
  <c r="E9" i="2"/>
  <c r="F9" i="2"/>
  <c r="H9" i="2" s="1"/>
  <c r="G9" i="2"/>
  <c r="F10" i="2"/>
  <c r="H10" i="2"/>
  <c r="F11" i="2"/>
  <c r="H11" i="2" s="1"/>
  <c r="F12" i="2"/>
  <c r="H12" i="2"/>
  <c r="F13" i="2"/>
  <c r="H13" i="2" s="1"/>
  <c r="F14" i="2"/>
  <c r="H14" i="2"/>
  <c r="F15" i="2"/>
  <c r="H15" i="2" s="1"/>
  <c r="F16" i="2"/>
  <c r="H16" i="2"/>
  <c r="F17" i="2"/>
  <c r="H17" i="2" s="1"/>
  <c r="F18" i="2"/>
  <c r="H18" i="2"/>
  <c r="F19" i="2"/>
  <c r="H19" i="2" s="1"/>
  <c r="F20" i="2"/>
  <c r="H20" i="2"/>
  <c r="E21" i="2"/>
  <c r="C22" i="2"/>
  <c r="C21" i="2" s="1"/>
  <c r="D22" i="2"/>
  <c r="D21" i="2" s="1"/>
  <c r="D41" i="2" s="1"/>
  <c r="E22" i="2"/>
  <c r="G22" i="2"/>
  <c r="G21" i="2" s="1"/>
  <c r="G41" i="2" s="1"/>
  <c r="F23" i="2"/>
  <c r="H23" i="2" s="1"/>
  <c r="F24" i="2"/>
  <c r="H24" i="2"/>
  <c r="F25" i="2"/>
  <c r="H25" i="2" s="1"/>
  <c r="C26" i="2"/>
  <c r="F26" i="2" s="1"/>
  <c r="H26" i="2" s="1"/>
  <c r="D26" i="2"/>
  <c r="E26" i="2"/>
  <c r="G26" i="2"/>
  <c r="F27" i="2"/>
  <c r="H27" i="2" s="1"/>
  <c r="F28" i="2"/>
  <c r="H28" i="2"/>
  <c r="F29" i="2"/>
  <c r="H29" i="2" s="1"/>
  <c r="F30" i="2"/>
  <c r="H30" i="2"/>
  <c r="F31" i="2"/>
  <c r="H31" i="2" s="1"/>
  <c r="F32" i="2"/>
  <c r="H32" i="2"/>
  <c r="F33" i="2"/>
  <c r="H33" i="2" s="1"/>
  <c r="F34" i="2"/>
  <c r="H34" i="2"/>
  <c r="F35" i="2"/>
  <c r="H35" i="2" s="1"/>
  <c r="F36" i="2"/>
  <c r="H36" i="2"/>
  <c r="F37" i="2"/>
  <c r="H37" i="2" s="1"/>
  <c r="F38" i="2"/>
  <c r="H38" i="2"/>
  <c r="F39" i="2"/>
  <c r="H39" i="2" s="1"/>
  <c r="F40" i="2"/>
  <c r="H40" i="2"/>
  <c r="E41" i="2"/>
  <c r="C43" i="2"/>
  <c r="C72" i="2" s="1"/>
  <c r="D43" i="2"/>
  <c r="D72" i="2" s="1"/>
  <c r="D80" i="2" s="1"/>
  <c r="E43" i="2"/>
  <c r="G43" i="2"/>
  <c r="G72" i="2" s="1"/>
  <c r="G80" i="2" s="1"/>
  <c r="F44" i="2"/>
  <c r="H44" i="2" s="1"/>
  <c r="F45" i="2"/>
  <c r="H45" i="2"/>
  <c r="F46" i="2"/>
  <c r="H46" i="2" s="1"/>
  <c r="F47" i="2"/>
  <c r="H47" i="2"/>
  <c r="F48" i="2"/>
  <c r="H48" i="2" s="1"/>
  <c r="F49" i="2"/>
  <c r="H49" i="2"/>
  <c r="F50" i="2"/>
  <c r="H50" i="2" s="1"/>
  <c r="F51" i="2"/>
  <c r="H51" i="2"/>
  <c r="F52" i="2"/>
  <c r="H52" i="2" s="1"/>
  <c r="F53" i="2"/>
  <c r="H53" i="2"/>
  <c r="F54" i="2"/>
  <c r="H54" i="2" s="1"/>
  <c r="F55" i="2"/>
  <c r="H55" i="2"/>
  <c r="F56" i="2"/>
  <c r="H56" i="2" s="1"/>
  <c r="F57" i="2"/>
  <c r="H57" i="2"/>
  <c r="F58" i="2"/>
  <c r="H58" i="2" s="1"/>
  <c r="F59" i="2"/>
  <c r="H59" i="2"/>
  <c r="F60" i="2"/>
  <c r="H60" i="2" s="1"/>
  <c r="F61" i="2"/>
  <c r="H61" i="2"/>
  <c r="C62" i="2"/>
  <c r="D62" i="2"/>
  <c r="E62" i="2"/>
  <c r="F62" i="2"/>
  <c r="H62" i="2" s="1"/>
  <c r="G62" i="2"/>
  <c r="F63" i="2"/>
  <c r="H63" i="2"/>
  <c r="F64" i="2"/>
  <c r="H64" i="2" s="1"/>
  <c r="F65" i="2"/>
  <c r="H65" i="2"/>
  <c r="F66" i="2"/>
  <c r="H66" i="2" s="1"/>
  <c r="F67" i="2"/>
  <c r="H67" i="2"/>
  <c r="F68" i="2"/>
  <c r="H68" i="2" s="1"/>
  <c r="F69" i="2"/>
  <c r="H69" i="2"/>
  <c r="F70" i="2"/>
  <c r="H70" i="2" s="1"/>
  <c r="F71" i="2"/>
  <c r="H71" i="2"/>
  <c r="E72" i="2"/>
  <c r="E80" i="2" s="1"/>
  <c r="F74" i="2"/>
  <c r="H74" i="2"/>
  <c r="F75" i="2"/>
  <c r="H75" i="2" s="1"/>
  <c r="F76" i="2"/>
  <c r="H76" i="2"/>
  <c r="F77" i="2"/>
  <c r="H77" i="2" s="1"/>
  <c r="F78" i="2"/>
  <c r="H78" i="2"/>
  <c r="C79" i="2"/>
  <c r="D79" i="2"/>
  <c r="E79" i="2"/>
  <c r="F79" i="2"/>
  <c r="H79" i="2" s="1"/>
  <c r="G79" i="2"/>
  <c r="C48" i="4" l="1"/>
  <c r="E48" i="4" s="1"/>
  <c r="C83" i="3"/>
  <c r="E83" i="3" s="1"/>
  <c r="G83" i="3" s="1"/>
  <c r="E75" i="3"/>
  <c r="G75" i="3" s="1"/>
  <c r="C41" i="2"/>
  <c r="F41" i="2" s="1"/>
  <c r="H41" i="2" s="1"/>
  <c r="F21" i="2"/>
  <c r="H21" i="2" s="1"/>
  <c r="C80" i="2"/>
  <c r="F80" i="2" s="1"/>
  <c r="H80" i="2" s="1"/>
  <c r="F72" i="2"/>
  <c r="H72" i="2" s="1"/>
  <c r="F43" i="2"/>
  <c r="H43" i="2" s="1"/>
  <c r="F22" i="2"/>
  <c r="H22" i="2" s="1"/>
  <c r="H45" i="1"/>
  <c r="G45" i="1"/>
  <c r="I45" i="1" s="1"/>
  <c r="E45" i="1"/>
  <c r="E44" i="1"/>
  <c r="E43" i="1"/>
  <c r="E42" i="1"/>
  <c r="I41" i="1"/>
  <c r="E41" i="1"/>
  <c r="I40" i="1"/>
  <c r="E40" i="1"/>
  <c r="I39" i="1"/>
  <c r="E39" i="1"/>
  <c r="I38" i="1"/>
  <c r="E38" i="1"/>
  <c r="I37" i="1"/>
  <c r="E37" i="1"/>
  <c r="E36" i="1"/>
  <c r="E35" i="1"/>
  <c r="I34" i="1"/>
  <c r="E34" i="1"/>
  <c r="I33" i="1"/>
  <c r="E33" i="1"/>
  <c r="I32" i="1"/>
  <c r="E32" i="1"/>
  <c r="I31" i="1"/>
  <c r="E31" i="1"/>
  <c r="D31" i="1"/>
  <c r="C31" i="1"/>
  <c r="I30" i="1"/>
  <c r="E30" i="1"/>
  <c r="I29" i="1"/>
  <c r="E29" i="1"/>
  <c r="I28" i="1"/>
  <c r="E28" i="1"/>
  <c r="I27" i="1"/>
  <c r="D27" i="1"/>
  <c r="C27" i="1"/>
  <c r="E27" i="1" s="1"/>
  <c r="I26" i="1"/>
  <c r="H26" i="1"/>
  <c r="G26" i="1"/>
  <c r="D26" i="1"/>
  <c r="I25" i="1"/>
  <c r="I24" i="1"/>
  <c r="I23" i="1"/>
  <c r="I22" i="1"/>
  <c r="I21" i="1"/>
  <c r="I20" i="1"/>
  <c r="E20" i="1"/>
  <c r="I19" i="1"/>
  <c r="E19" i="1"/>
  <c r="I18" i="1"/>
  <c r="E18" i="1"/>
  <c r="I17" i="1"/>
  <c r="E17" i="1"/>
  <c r="I16" i="1"/>
  <c r="E16" i="1"/>
  <c r="I15" i="1"/>
  <c r="E15" i="1"/>
  <c r="I14" i="1"/>
  <c r="E14" i="1"/>
  <c r="I13" i="1"/>
  <c r="E13" i="1"/>
  <c r="I12" i="1"/>
  <c r="E12" i="1"/>
  <c r="I11" i="1"/>
  <c r="E11" i="1"/>
  <c r="I10" i="1"/>
  <c r="E10" i="1"/>
  <c r="H9" i="1"/>
  <c r="H35" i="1" s="1"/>
  <c r="H46" i="1" s="1"/>
  <c r="G9" i="1"/>
  <c r="I9" i="1" s="1"/>
  <c r="E9" i="1"/>
  <c r="D9" i="1"/>
  <c r="D46" i="1" s="1"/>
  <c r="C9" i="1"/>
  <c r="G35" i="1" l="1"/>
  <c r="C26" i="1"/>
  <c r="E26" i="1" s="1"/>
  <c r="I35" i="1" l="1"/>
  <c r="G46" i="1"/>
  <c r="I46" i="1" s="1"/>
  <c r="C46" i="1"/>
  <c r="E46" i="1" s="1"/>
</calcChain>
</file>

<file path=xl/sharedStrings.xml><?xml version="1.0" encoding="utf-8"?>
<sst xmlns="http://schemas.openxmlformats.org/spreadsheetml/2006/main" count="422" uniqueCount="104">
  <si>
    <t>第三号第一様式（第二十七条第四項関係）</t>
    <phoneticPr fontId="4"/>
  </si>
  <si>
    <t>法人単位貸借対照表</t>
    <phoneticPr fontId="2"/>
  </si>
  <si>
    <t>平成29年3月31日現在</t>
    <phoneticPr fontId="2"/>
  </si>
  <si>
    <t>（単位：円）</t>
    <phoneticPr fontId="4"/>
  </si>
  <si>
    <t>資産の部</t>
    <phoneticPr fontId="2"/>
  </si>
  <si>
    <t>負債の部</t>
    <phoneticPr fontId="2"/>
  </si>
  <si>
    <t>当年度末</t>
    <rPh sb="0" eb="1">
      <t>トウ</t>
    </rPh>
    <rPh sb="1" eb="4">
      <t>ネンドマツ</t>
    </rPh>
    <phoneticPr fontId="3"/>
  </si>
  <si>
    <t>前年度末</t>
    <rPh sb="0" eb="3">
      <t>ゼンネンド</t>
    </rPh>
    <rPh sb="3" eb="4">
      <t>マツ</t>
    </rPh>
    <phoneticPr fontId="3"/>
  </si>
  <si>
    <t>増減</t>
    <rPh sb="0" eb="2">
      <t>ゾウゲン</t>
    </rPh>
    <phoneticPr fontId="3"/>
  </si>
  <si>
    <t>流動資産</t>
  </si>
  <si>
    <t>流動負債</t>
  </si>
  <si>
    <t>　現金預金</t>
  </si>
  <si>
    <t>　短期運営資金借入金</t>
  </si>
  <si>
    <t>　有価証券</t>
  </si>
  <si>
    <t>　事業未払金</t>
  </si>
  <si>
    <t>　事業未収金</t>
  </si>
  <si>
    <t>　その他の未払金</t>
  </si>
  <si>
    <t>　未収金</t>
  </si>
  <si>
    <t>　１年以内返済予定設備資金借入金</t>
  </si>
  <si>
    <t>　未収補助金</t>
  </si>
  <si>
    <t>　１年以内返済予定長期運営資金借入金</t>
  </si>
  <si>
    <t>　未収収益</t>
  </si>
  <si>
    <t>　１年以内返済予定リース債務</t>
  </si>
  <si>
    <t>　立替金</t>
  </si>
  <si>
    <t>　１年以内返済予定役員等長期借入金</t>
  </si>
  <si>
    <t>　前払金</t>
  </si>
  <si>
    <t>　１年以内支払予定長期未払金</t>
  </si>
  <si>
    <t>　前払費用</t>
  </si>
  <si>
    <t>　未払費用</t>
  </si>
  <si>
    <t>　仮払金</t>
  </si>
  <si>
    <t>　預り金</t>
  </si>
  <si>
    <t>　その他の流動資産</t>
  </si>
  <si>
    <t>　職員預り金</t>
  </si>
  <si>
    <t>　前受金</t>
  </si>
  <si>
    <t>　前受収益</t>
  </si>
  <si>
    <t>　仮受金</t>
  </si>
  <si>
    <t>　賞与引当金</t>
  </si>
  <si>
    <t>　その他の流動負債</t>
  </si>
  <si>
    <t>固定資産</t>
  </si>
  <si>
    <t>固定負債</t>
  </si>
  <si>
    <t>基本財産</t>
  </si>
  <si>
    <t>　設備資金借入金</t>
  </si>
  <si>
    <t>　土地</t>
  </si>
  <si>
    <t>　長期運営資金借入金</t>
  </si>
  <si>
    <t>　建物</t>
  </si>
  <si>
    <t>　リース債務</t>
  </si>
  <si>
    <t>　定期預金</t>
  </si>
  <si>
    <t>　役員等長期借入金</t>
  </si>
  <si>
    <t>その他の固定資産</t>
  </si>
  <si>
    <t>　退職給付引当金</t>
  </si>
  <si>
    <t>　長期未払金</t>
  </si>
  <si>
    <t>　長期預り金</t>
  </si>
  <si>
    <t>　構築物</t>
  </si>
  <si>
    <t>　その他の固定負債</t>
  </si>
  <si>
    <t>　機械及び装置</t>
  </si>
  <si>
    <t>負債の部合計</t>
  </si>
  <si>
    <t>　車輌運搬具</t>
  </si>
  <si>
    <t>純資産の部</t>
  </si>
  <si>
    <t>　器具及び備品</t>
  </si>
  <si>
    <t>基本金</t>
  </si>
  <si>
    <t>　建設仮勘定</t>
  </si>
  <si>
    <t>国庫補助金等特別積立金</t>
  </si>
  <si>
    <t>　有形リース資産</t>
  </si>
  <si>
    <t>その他の積立金</t>
  </si>
  <si>
    <t>　権利</t>
  </si>
  <si>
    <t>次期繰越活動増減差額</t>
  </si>
  <si>
    <t>　ソフトウェア</t>
  </si>
  <si>
    <t>（うち当期活動増減差額）</t>
  </si>
  <si>
    <t>　無形リース資産</t>
  </si>
  <si>
    <t>　退職給付引当資産</t>
  </si>
  <si>
    <t>　差入保証金</t>
  </si>
  <si>
    <t>　その他の固定資産</t>
  </si>
  <si>
    <t>純資産の部合計</t>
  </si>
  <si>
    <t>資産の部合計</t>
  </si>
  <si>
    <t>負債及び純資産の部合計</t>
  </si>
  <si>
    <t>　事業区分間長期借入金</t>
  </si>
  <si>
    <t>　事業区分間借入金</t>
  </si>
  <si>
    <t>　１年以内返済予定事業区分間長期借入金</t>
  </si>
  <si>
    <t>負債の部</t>
  </si>
  <si>
    <t>資産の部</t>
  </si>
  <si>
    <t>法人合計</t>
    <rPh sb="0" eb="2">
      <t>ホウジン</t>
    </rPh>
    <rPh sb="2" eb="4">
      <t>ゴウケイ</t>
    </rPh>
    <phoneticPr fontId="2"/>
  </si>
  <si>
    <t>内部取引消去</t>
    <rPh sb="0" eb="2">
      <t>ナイブ</t>
    </rPh>
    <rPh sb="2" eb="4">
      <t>トリヒキ</t>
    </rPh>
    <rPh sb="4" eb="6">
      <t>ショウキョ</t>
    </rPh>
    <phoneticPr fontId="2"/>
  </si>
  <si>
    <t>合計</t>
    <rPh sb="0" eb="2">
      <t>ゴウケイ</t>
    </rPh>
    <phoneticPr fontId="2"/>
  </si>
  <si>
    <t>収益事業</t>
    <rPh sb="0" eb="2">
      <t>シュウエキ</t>
    </rPh>
    <rPh sb="2" eb="4">
      <t>ジギョウ</t>
    </rPh>
    <phoneticPr fontId="2"/>
  </si>
  <si>
    <t>公益事業</t>
    <rPh sb="0" eb="2">
      <t>コウエキ</t>
    </rPh>
    <rPh sb="2" eb="4">
      <t>ジギョウ</t>
    </rPh>
    <phoneticPr fontId="2"/>
  </si>
  <si>
    <t>社会福祉事業</t>
    <phoneticPr fontId="2"/>
  </si>
  <si>
    <t>勘定科目</t>
    <rPh sb="0" eb="2">
      <t>カンジョウ</t>
    </rPh>
    <rPh sb="2" eb="4">
      <t>カモク</t>
    </rPh>
    <phoneticPr fontId="2"/>
  </si>
  <si>
    <t>（単位：円）</t>
    <phoneticPr fontId="4"/>
  </si>
  <si>
    <t>平成29年3月31日現在</t>
    <phoneticPr fontId="2"/>
  </si>
  <si>
    <t>貸借対照表内訳表</t>
    <phoneticPr fontId="4"/>
  </si>
  <si>
    <t>第三号第二様式（第二十七条第四項関係）</t>
    <rPh sb="0" eb="1">
      <t>ダイ</t>
    </rPh>
    <rPh sb="1" eb="2">
      <t>サン</t>
    </rPh>
    <rPh sb="2" eb="3">
      <t>ゴウ</t>
    </rPh>
    <rPh sb="3" eb="5">
      <t>ダイニ</t>
    </rPh>
    <rPh sb="5" eb="7">
      <t>ヨウシキ</t>
    </rPh>
    <phoneticPr fontId="4"/>
  </si>
  <si>
    <t>　拠点区分間長期借入金</t>
  </si>
  <si>
    <t>　拠点区分間借入金</t>
  </si>
  <si>
    <t>　１年以内返済予定拠点区分間長期借入金</t>
  </si>
  <si>
    <t>事業区分計</t>
    <rPh sb="0" eb="2">
      <t>ジギョウ</t>
    </rPh>
    <rPh sb="2" eb="4">
      <t>クブン</t>
    </rPh>
    <rPh sb="4" eb="5">
      <t>ケイ</t>
    </rPh>
    <phoneticPr fontId="3"/>
  </si>
  <si>
    <t>内部取引消去</t>
    <rPh sb="0" eb="2">
      <t>ナイブ</t>
    </rPh>
    <rPh sb="2" eb="4">
      <t>トリヒキ</t>
    </rPh>
    <rPh sb="4" eb="6">
      <t>ショウキョ</t>
    </rPh>
    <phoneticPr fontId="3"/>
  </si>
  <si>
    <t>合計</t>
    <rPh sb="0" eb="2">
      <t>ゴウケイ</t>
    </rPh>
    <phoneticPr fontId="3"/>
  </si>
  <si>
    <t>ともだ</t>
    <phoneticPr fontId="2"/>
  </si>
  <si>
    <t>栄光の杜</t>
    <phoneticPr fontId="2"/>
  </si>
  <si>
    <t>社会福祉事業  貸借対照表内訳表</t>
    <phoneticPr fontId="2"/>
  </si>
  <si>
    <t>第三号第三様式（第二十七条第四項関係）</t>
    <rPh sb="0" eb="1">
      <t>ダイ</t>
    </rPh>
    <rPh sb="1" eb="2">
      <t>サン</t>
    </rPh>
    <rPh sb="2" eb="3">
      <t>ゴウ</t>
    </rPh>
    <rPh sb="3" eb="4">
      <t>ダイ</t>
    </rPh>
    <rPh sb="4" eb="5">
      <t>サン</t>
    </rPh>
    <rPh sb="5" eb="7">
      <t>ヨウシキ</t>
    </rPh>
    <phoneticPr fontId="4"/>
  </si>
  <si>
    <t>栄光の杜  貸借対照表</t>
    <phoneticPr fontId="2"/>
  </si>
  <si>
    <t>第三号第四様式（第二十七条第四項関係）</t>
    <rPh sb="0" eb="1">
      <t>ダイ</t>
    </rPh>
    <rPh sb="1" eb="2">
      <t>サン</t>
    </rPh>
    <rPh sb="2" eb="3">
      <t>ゴウ</t>
    </rPh>
    <rPh sb="3" eb="4">
      <t>ダイ</t>
    </rPh>
    <rPh sb="4" eb="5">
      <t>ヨン</t>
    </rPh>
    <rPh sb="5" eb="7">
      <t>ヨウシキ</t>
    </rPh>
    <phoneticPr fontId="4"/>
  </si>
  <si>
    <t>ともだ  貸借対照表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</si>
</sst>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[Red]\-#,##0_)"/>
  </numFmts>
  <fonts count="11">
    <font>
      <sz val="11"/>
      <color theme="1"/>
      <name val="ＭＳ Ｐゴシック"/>
      <family val="2"/>
      <charset val="128"/>
      <scheme val="minor"/>
    </font>
    <font>
      <sz val="10"/>
      <color theme="1"/>
      <name val="Meiryo UI"/>
      <family val="3"/>
      <charset val="128"/>
    </font>
    <font>
      <sz val="6"/>
      <name val="ＭＳ Ｐゴシック"/>
      <family val="2"/>
      <charset val="128"/>
      <scheme val="minor"/>
    </font>
    <font>
      <sz val="16"/>
      <color theme="1"/>
      <name val="Meiryo UI"/>
      <family val="3"/>
      <charset val="128"/>
    </font>
    <font>
      <sz val="6"/>
      <name val="ＭＳ Ｐゴシック"/>
      <family val="3"/>
      <charset val="128"/>
    </font>
    <font>
      <sz val="11"/>
      <color theme="1"/>
      <name val="Meiryo UI"/>
      <family val="3"/>
      <charset val="128"/>
    </font>
    <font>
      <sz val="11"/>
      <name val="ＭＳ ゴシック"/>
      <family val="3"/>
      <charset val="128"/>
    </font>
    <font>
      <sz val="10"/>
      <name val="Meiryo UI"/>
      <family val="3"/>
      <charset val="128"/>
    </font>
    <font>
      <sz val="11"/>
      <name val="ＭＳ Ｐゴシック"/>
      <family val="3"/>
      <charset val="128"/>
    </font>
    <font>
      <sz val="11"/>
      <color rgb="FF000000"/>
      <name val="ＭＳ ゴシック"/>
      <family val="3"/>
      <charset val="128"/>
    </font>
    <font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6" fillId="0" borderId="0">
      <alignment horizontal="left" vertical="top"/>
    </xf>
    <xf numFmtId="0" fontId="8" fillId="0" borderId="0"/>
  </cellStyleXfs>
  <cellXfs count="50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3" fillId="0" borderId="0" xfId="0" applyFont="1" applyFill="1" applyAlignment="1">
      <alignment horizontal="center" vertical="center" shrinkToFit="1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center" vertical="center" shrinkToFit="1"/>
    </xf>
    <xf numFmtId="0" fontId="1" fillId="0" borderId="0" xfId="0" applyFont="1" applyFill="1" applyAlignment="1">
      <alignment horizontal="center" vertical="center" shrinkToFit="1"/>
    </xf>
    <xf numFmtId="0" fontId="5" fillId="0" borderId="0" xfId="0" applyFont="1" applyFill="1" applyAlignment="1">
      <alignment horizontal="center" vertical="center" shrinkToFit="1"/>
    </xf>
    <xf numFmtId="0" fontId="5" fillId="0" borderId="0" xfId="0" applyFont="1" applyFill="1" applyAlignment="1">
      <alignment horizontal="right" vertical="center" shrinkToFit="1"/>
    </xf>
    <xf numFmtId="0" fontId="7" fillId="0" borderId="4" xfId="2" applyFont="1" applyFill="1" applyBorder="1" applyAlignment="1">
      <alignment horizontal="center" vertical="center" shrinkToFit="1"/>
    </xf>
    <xf numFmtId="0" fontId="7" fillId="0" borderId="4" xfId="1" applyFont="1" applyFill="1" applyBorder="1" applyAlignment="1">
      <alignment vertical="center"/>
    </xf>
    <xf numFmtId="0" fontId="7" fillId="0" borderId="4" xfId="1" applyFont="1" applyFill="1" applyBorder="1" applyAlignment="1">
      <alignment horizontal="left" vertical="top" shrinkToFit="1"/>
    </xf>
    <xf numFmtId="176" fontId="9" fillId="0" borderId="4" xfId="1" applyNumberFormat="1" applyFont="1" applyFill="1" applyBorder="1" applyAlignment="1" applyProtection="1">
      <alignment vertical="top" shrinkToFit="1"/>
      <protection locked="0"/>
    </xf>
    <xf numFmtId="176" fontId="9" fillId="0" borderId="4" xfId="0" applyNumberFormat="1" applyFont="1" applyFill="1" applyBorder="1" applyAlignment="1" applyProtection="1">
      <alignment vertical="center"/>
      <protection locked="0"/>
    </xf>
    <xf numFmtId="0" fontId="7" fillId="0" borderId="5" xfId="1" applyFont="1" applyFill="1" applyBorder="1" applyAlignment="1">
      <alignment horizontal="left" vertical="top" shrinkToFit="1"/>
    </xf>
    <xf numFmtId="176" fontId="9" fillId="0" borderId="5" xfId="1" applyNumberFormat="1" applyFont="1" applyFill="1" applyBorder="1" applyAlignment="1" applyProtection="1">
      <alignment vertical="top" shrinkToFit="1"/>
      <protection locked="0"/>
    </xf>
    <xf numFmtId="176" fontId="9" fillId="0" borderId="5" xfId="0" applyNumberFormat="1" applyFont="1" applyFill="1" applyBorder="1" applyAlignment="1" applyProtection="1">
      <alignment vertical="center"/>
      <protection locked="0"/>
    </xf>
    <xf numFmtId="0" fontId="7" fillId="0" borderId="6" xfId="1" applyFont="1" applyFill="1" applyBorder="1" applyAlignment="1">
      <alignment horizontal="left" vertical="top" shrinkToFit="1"/>
    </xf>
    <xf numFmtId="176" fontId="9" fillId="0" borderId="6" xfId="1" applyNumberFormat="1" applyFont="1" applyFill="1" applyBorder="1" applyAlignment="1" applyProtection="1">
      <alignment vertical="top" shrinkToFit="1"/>
      <protection locked="0"/>
    </xf>
    <xf numFmtId="176" fontId="9" fillId="0" borderId="6" xfId="0" applyNumberFormat="1" applyFont="1" applyFill="1" applyBorder="1" applyAlignment="1" applyProtection="1">
      <alignment vertical="center"/>
      <protection locked="0"/>
    </xf>
    <xf numFmtId="0" fontId="7" fillId="0" borderId="7" xfId="1" applyFont="1" applyFill="1" applyBorder="1" applyAlignment="1">
      <alignment horizontal="left" vertical="top" shrinkToFit="1"/>
    </xf>
    <xf numFmtId="176" fontId="9" fillId="0" borderId="7" xfId="1" applyNumberFormat="1" applyFont="1" applyFill="1" applyBorder="1" applyAlignment="1" applyProtection="1">
      <alignment vertical="top" shrinkToFit="1"/>
      <protection locked="0"/>
    </xf>
    <xf numFmtId="0" fontId="7" fillId="0" borderId="4" xfId="1" applyFont="1" applyFill="1" applyBorder="1" applyAlignment="1">
      <alignment vertical="center" shrinkToFit="1"/>
    </xf>
    <xf numFmtId="176" fontId="9" fillId="0" borderId="4" xfId="1" applyNumberFormat="1" applyFont="1" applyFill="1" applyBorder="1" applyAlignment="1" applyProtection="1">
      <alignment vertical="center" shrinkToFit="1"/>
      <protection locked="0"/>
    </xf>
    <xf numFmtId="0" fontId="3" fillId="0" borderId="0" xfId="0" applyFont="1" applyFill="1" applyAlignment="1">
      <alignment horizontal="center" vertical="center" shrinkToFit="1"/>
    </xf>
    <xf numFmtId="0" fontId="3" fillId="0" borderId="0" xfId="0" applyFont="1" applyFill="1" applyAlignment="1" applyProtection="1">
      <alignment horizontal="center" vertical="center" shrinkToFit="1"/>
      <protection locked="0"/>
    </xf>
    <xf numFmtId="0" fontId="7" fillId="0" borderId="1" xfId="1" applyFont="1" applyFill="1" applyBorder="1" applyAlignment="1">
      <alignment horizontal="center" vertical="center"/>
    </xf>
    <xf numFmtId="0" fontId="7" fillId="0" borderId="2" xfId="1" applyFont="1" applyFill="1" applyBorder="1" applyAlignment="1">
      <alignment horizontal="center" vertical="center"/>
    </xf>
    <xf numFmtId="0" fontId="7" fillId="0" borderId="3" xfId="1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center" vertical="center" shrinkToFit="1"/>
    </xf>
    <xf numFmtId="0" fontId="7" fillId="0" borderId="2" xfId="1" applyFont="1" applyFill="1" applyBorder="1" applyAlignment="1">
      <alignment horizontal="center" vertical="center" shrinkToFit="1"/>
    </xf>
    <xf numFmtId="0" fontId="7" fillId="0" borderId="3" xfId="1" applyFont="1" applyFill="1" applyBorder="1" applyAlignment="1">
      <alignment horizontal="center" vertical="center" shrinkToFit="1"/>
    </xf>
    <xf numFmtId="176" fontId="10" fillId="0" borderId="4" xfId="0" applyNumberFormat="1" applyFont="1" applyFill="1" applyBorder="1" applyProtection="1">
      <alignment vertical="center"/>
      <protection locked="0"/>
    </xf>
    <xf numFmtId="0" fontId="7" fillId="0" borderId="4" xfId="2" applyFont="1" applyFill="1" applyBorder="1" applyAlignment="1" applyProtection="1">
      <alignment horizontal="center" vertical="center" shrinkToFit="1"/>
    </xf>
    <xf numFmtId="0" fontId="5" fillId="0" borderId="0" xfId="0" applyFont="1" applyFill="1" applyAlignment="1" applyProtection="1">
      <alignment horizontal="center" vertical="center" shrinkToFit="1"/>
    </xf>
    <xf numFmtId="0" fontId="1" fillId="0" borderId="0" xfId="0" applyFont="1" applyFill="1" applyProtection="1">
      <alignment vertical="center"/>
    </xf>
    <xf numFmtId="0" fontId="1" fillId="0" borderId="0" xfId="0" applyFont="1" applyFill="1" applyAlignment="1" applyProtection="1">
      <alignment horizontal="center" vertical="center" shrinkToFit="1"/>
    </xf>
    <xf numFmtId="0" fontId="3" fillId="0" borderId="0" xfId="0" applyFont="1" applyFill="1" applyAlignment="1" applyProtection="1">
      <alignment horizontal="center" vertical="center" shrinkToFit="1"/>
    </xf>
    <xf numFmtId="0" fontId="3" fillId="0" borderId="0" xfId="0" applyFont="1" applyFill="1" applyAlignment="1" applyProtection="1">
      <alignment horizontal="right" vertical="center"/>
    </xf>
    <xf numFmtId="0" fontId="3" fillId="0" borderId="0" xfId="0" applyFont="1" applyFill="1" applyAlignment="1" applyProtection="1">
      <alignment vertical="center"/>
    </xf>
    <xf numFmtId="176" fontId="9" fillId="0" borderId="4" xfId="1" applyNumberFormat="1" applyFont="1" applyFill="1" applyBorder="1" applyAlignment="1" applyProtection="1">
      <alignment vertical="center"/>
      <protection locked="0"/>
    </xf>
    <xf numFmtId="176" fontId="9" fillId="0" borderId="4" xfId="1" applyNumberFormat="1" applyFont="1" applyFill="1" applyBorder="1" applyAlignment="1" applyProtection="1">
      <alignment vertical="top"/>
      <protection locked="0"/>
    </xf>
    <xf numFmtId="0" fontId="7" fillId="0" borderId="4" xfId="1" applyFont="1" applyFill="1" applyBorder="1">
      <alignment horizontal="left" vertical="top"/>
    </xf>
    <xf numFmtId="176" fontId="9" fillId="0" borderId="7" xfId="1" applyNumberFormat="1" applyFont="1" applyFill="1" applyBorder="1" applyAlignment="1" applyProtection="1">
      <alignment vertical="top"/>
      <protection locked="0"/>
    </xf>
    <xf numFmtId="0" fontId="7" fillId="0" borderId="7" xfId="1" applyFont="1" applyFill="1" applyBorder="1">
      <alignment horizontal="left" vertical="top"/>
    </xf>
    <xf numFmtId="176" fontId="9" fillId="0" borderId="6" xfId="1" applyNumberFormat="1" applyFont="1" applyFill="1" applyBorder="1" applyAlignment="1" applyProtection="1">
      <alignment vertical="top"/>
      <protection locked="0"/>
    </xf>
    <xf numFmtId="0" fontId="7" fillId="0" borderId="6" xfId="1" applyFont="1" applyFill="1" applyBorder="1">
      <alignment horizontal="left" vertical="top"/>
    </xf>
    <xf numFmtId="176" fontId="9" fillId="0" borderId="5" xfId="1" applyNumberFormat="1" applyFont="1" applyFill="1" applyBorder="1" applyAlignment="1" applyProtection="1">
      <alignment vertical="top"/>
      <protection locked="0"/>
    </xf>
    <xf numFmtId="0" fontId="7" fillId="0" borderId="5" xfId="1" applyFont="1" applyFill="1" applyBorder="1">
      <alignment horizontal="left" vertical="top"/>
    </xf>
    <xf numFmtId="49" fontId="7" fillId="0" borderId="4" xfId="2" applyNumberFormat="1" applyFont="1" applyFill="1" applyBorder="1" applyAlignment="1">
      <alignment horizontal="center" vertical="center" wrapText="1" shrinkToFit="1"/>
    </xf>
    <xf numFmtId="49" fontId="7" fillId="0" borderId="4" xfId="2" applyNumberFormat="1" applyFont="1" applyFill="1" applyBorder="1" applyAlignment="1">
      <alignment horizontal="center" vertical="center" wrapText="1"/>
    </xf>
  </cellXfs>
  <cellStyles count="3">
    <cellStyle name="標準" xfId="0" builtinId="0"/>
    <cellStyle name="標準 2" xfId="1"/>
    <cellStyle name="標準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46"/>
  <sheetViews>
    <sheetView showGridLines="0" tabSelected="1" workbookViewId="0"/>
  </sheetViews>
  <sheetFormatPr defaultRowHeight="13.5"/>
  <cols>
    <col min="1" max="1" width="2.875" customWidth="1"/>
    <col min="2" max="2" width="31.125" customWidth="1"/>
    <col min="3" max="5" width="20.75" customWidth="1"/>
    <col min="6" max="6" width="31.125" customWidth="1"/>
    <col min="7" max="9" width="20.75" customWidth="1"/>
  </cols>
  <sheetData>
    <row r="1" spans="2:9" ht="14.25">
      <c r="B1" s="1"/>
      <c r="C1" s="1"/>
      <c r="D1" s="1"/>
      <c r="E1" s="1"/>
      <c r="F1" s="1"/>
      <c r="G1" s="1"/>
      <c r="H1" s="1"/>
      <c r="I1" s="1"/>
    </row>
    <row r="2" spans="2:9" ht="21">
      <c r="B2" s="2"/>
      <c r="C2" s="1"/>
      <c r="D2" s="1"/>
      <c r="E2" s="1"/>
      <c r="F2" s="1"/>
      <c r="G2" s="1"/>
      <c r="H2" s="3"/>
      <c r="I2" s="3" t="s">
        <v>0</v>
      </c>
    </row>
    <row r="3" spans="2:9" ht="21">
      <c r="B3" s="23" t="s">
        <v>1</v>
      </c>
      <c r="C3" s="23"/>
      <c r="D3" s="23"/>
      <c r="E3" s="23"/>
      <c r="F3" s="23"/>
      <c r="G3" s="23"/>
      <c r="H3" s="23"/>
      <c r="I3" s="23"/>
    </row>
    <row r="4" spans="2:9" ht="21">
      <c r="B4" s="5"/>
      <c r="C4" s="2"/>
      <c r="D4" s="1"/>
      <c r="E4" s="1"/>
      <c r="F4" s="1"/>
      <c r="G4" s="1"/>
      <c r="H4" s="1"/>
      <c r="I4" s="1"/>
    </row>
    <row r="5" spans="2:9" ht="21">
      <c r="B5" s="24" t="s">
        <v>2</v>
      </c>
      <c r="C5" s="24"/>
      <c r="D5" s="24"/>
      <c r="E5" s="24"/>
      <c r="F5" s="24"/>
      <c r="G5" s="24"/>
      <c r="H5" s="24"/>
      <c r="I5" s="24"/>
    </row>
    <row r="6" spans="2:9" ht="15.75">
      <c r="B6" s="6"/>
      <c r="C6" s="1"/>
      <c r="D6" s="1"/>
      <c r="E6" s="1"/>
      <c r="F6" s="1"/>
      <c r="G6" s="1"/>
      <c r="H6" s="1"/>
      <c r="I6" s="7" t="s">
        <v>3</v>
      </c>
    </row>
    <row r="7" spans="2:9" ht="14.25">
      <c r="B7" s="25" t="s">
        <v>4</v>
      </c>
      <c r="C7" s="26"/>
      <c r="D7" s="26"/>
      <c r="E7" s="27"/>
      <c r="F7" s="25" t="s">
        <v>5</v>
      </c>
      <c r="G7" s="26"/>
      <c r="H7" s="26"/>
      <c r="I7" s="27"/>
    </row>
    <row r="8" spans="2:9" ht="14.25">
      <c r="B8" s="8"/>
      <c r="C8" s="8" t="s">
        <v>6</v>
      </c>
      <c r="D8" s="8" t="s">
        <v>7</v>
      </c>
      <c r="E8" s="8" t="s">
        <v>8</v>
      </c>
      <c r="F8" s="9"/>
      <c r="G8" s="8" t="s">
        <v>6</v>
      </c>
      <c r="H8" s="8" t="s">
        <v>7</v>
      </c>
      <c r="I8" s="8" t="s">
        <v>8</v>
      </c>
    </row>
    <row r="9" spans="2:9" ht="14.25">
      <c r="B9" s="10" t="s">
        <v>9</v>
      </c>
      <c r="C9" s="11">
        <f>+C10+C11+C12+C13+C14+C15+C16+C17+C18+C19+C20</f>
        <v>298732116</v>
      </c>
      <c r="D9" s="12">
        <f>+D10+D11+D12+D13+D14+D15+D16+D17+D18+D19+D20</f>
        <v>312685721</v>
      </c>
      <c r="E9" s="11">
        <f>C9-D9</f>
        <v>-13953605</v>
      </c>
      <c r="F9" s="10" t="s">
        <v>10</v>
      </c>
      <c r="G9" s="11">
        <f>+G10+G11+G12+G13+G14+G15+G16+G17+G18+G19+G20+G21+G22+G23+G24+G25</f>
        <v>63155671</v>
      </c>
      <c r="H9" s="12">
        <f>+H10+H11+H12+H13+H14+H15+H16+H17+H18+H19+H20+H21+H22+H23+H24+H25</f>
        <v>61587775</v>
      </c>
      <c r="I9" s="11">
        <f>G9-H9</f>
        <v>1567896</v>
      </c>
    </row>
    <row r="10" spans="2:9" ht="14.25">
      <c r="B10" s="13" t="s">
        <v>11</v>
      </c>
      <c r="C10" s="14">
        <v>205270142</v>
      </c>
      <c r="D10" s="15">
        <v>219545245</v>
      </c>
      <c r="E10" s="14">
        <f t="shared" ref="E10:E46" si="0">C10-D10</f>
        <v>-14275103</v>
      </c>
      <c r="F10" s="13" t="s">
        <v>12</v>
      </c>
      <c r="G10" s="14"/>
      <c r="H10" s="15"/>
      <c r="I10" s="14">
        <f t="shared" ref="I10:I46" si="1">G10-H10</f>
        <v>0</v>
      </c>
    </row>
    <row r="11" spans="2:9" ht="14.25">
      <c r="B11" s="16" t="s">
        <v>13</v>
      </c>
      <c r="C11" s="17"/>
      <c r="D11" s="18"/>
      <c r="E11" s="17">
        <f t="shared" si="0"/>
        <v>0</v>
      </c>
      <c r="F11" s="16" t="s">
        <v>14</v>
      </c>
      <c r="G11" s="17">
        <v>12603952</v>
      </c>
      <c r="H11" s="18">
        <v>12404178</v>
      </c>
      <c r="I11" s="17">
        <f t="shared" si="1"/>
        <v>199774</v>
      </c>
    </row>
    <row r="12" spans="2:9" ht="14.25">
      <c r="B12" s="16" t="s">
        <v>15</v>
      </c>
      <c r="C12" s="17">
        <v>87386210</v>
      </c>
      <c r="D12" s="18">
        <v>89016268</v>
      </c>
      <c r="E12" s="17">
        <f t="shared" si="0"/>
        <v>-1630058</v>
      </c>
      <c r="F12" s="16" t="s">
        <v>16</v>
      </c>
      <c r="G12" s="17"/>
      <c r="H12" s="18"/>
      <c r="I12" s="17">
        <f t="shared" si="1"/>
        <v>0</v>
      </c>
    </row>
    <row r="13" spans="2:9" ht="14.25">
      <c r="B13" s="16" t="s">
        <v>17</v>
      </c>
      <c r="C13" s="17">
        <v>1612364</v>
      </c>
      <c r="D13" s="18">
        <v>600376</v>
      </c>
      <c r="E13" s="17">
        <f t="shared" si="0"/>
        <v>1011988</v>
      </c>
      <c r="F13" s="16" t="s">
        <v>18</v>
      </c>
      <c r="G13" s="17">
        <v>13680000</v>
      </c>
      <c r="H13" s="18">
        <v>13680000</v>
      </c>
      <c r="I13" s="17">
        <f t="shared" si="1"/>
        <v>0</v>
      </c>
    </row>
    <row r="14" spans="2:9" ht="14.25">
      <c r="B14" s="16" t="s">
        <v>19</v>
      </c>
      <c r="C14" s="17">
        <v>2453000</v>
      </c>
      <c r="D14" s="18">
        <v>1077000</v>
      </c>
      <c r="E14" s="17">
        <f t="shared" si="0"/>
        <v>1376000</v>
      </c>
      <c r="F14" s="16" t="s">
        <v>20</v>
      </c>
      <c r="G14" s="17"/>
      <c r="H14" s="18"/>
      <c r="I14" s="17">
        <f t="shared" si="1"/>
        <v>0</v>
      </c>
    </row>
    <row r="15" spans="2:9" ht="14.25">
      <c r="B15" s="16" t="s">
        <v>21</v>
      </c>
      <c r="C15" s="17"/>
      <c r="D15" s="18"/>
      <c r="E15" s="17">
        <f t="shared" si="0"/>
        <v>0</v>
      </c>
      <c r="F15" s="16" t="s">
        <v>22</v>
      </c>
      <c r="G15" s="17">
        <v>8134776</v>
      </c>
      <c r="H15" s="18">
        <v>8134776</v>
      </c>
      <c r="I15" s="17">
        <f t="shared" si="1"/>
        <v>0</v>
      </c>
    </row>
    <row r="16" spans="2:9" ht="14.25">
      <c r="B16" s="16" t="s">
        <v>23</v>
      </c>
      <c r="C16" s="17"/>
      <c r="D16" s="18">
        <v>103861</v>
      </c>
      <c r="E16" s="17">
        <f t="shared" si="0"/>
        <v>-103861</v>
      </c>
      <c r="F16" s="16" t="s">
        <v>24</v>
      </c>
      <c r="G16" s="17"/>
      <c r="H16" s="18"/>
      <c r="I16" s="17">
        <f t="shared" si="1"/>
        <v>0</v>
      </c>
    </row>
    <row r="17" spans="2:9" ht="14.25">
      <c r="B17" s="16" t="s">
        <v>25</v>
      </c>
      <c r="C17" s="17">
        <v>30000</v>
      </c>
      <c r="D17" s="18">
        <v>58709</v>
      </c>
      <c r="E17" s="17">
        <f t="shared" si="0"/>
        <v>-28709</v>
      </c>
      <c r="F17" s="16" t="s">
        <v>26</v>
      </c>
      <c r="G17" s="17"/>
      <c r="H17" s="18"/>
      <c r="I17" s="17">
        <f t="shared" si="1"/>
        <v>0</v>
      </c>
    </row>
    <row r="18" spans="2:9" ht="14.25">
      <c r="B18" s="16" t="s">
        <v>27</v>
      </c>
      <c r="C18" s="17">
        <v>1980400</v>
      </c>
      <c r="D18" s="18">
        <v>2284262</v>
      </c>
      <c r="E18" s="17">
        <f t="shared" si="0"/>
        <v>-303862</v>
      </c>
      <c r="F18" s="16" t="s">
        <v>28</v>
      </c>
      <c r="G18" s="17">
        <v>26402817</v>
      </c>
      <c r="H18" s="18">
        <v>25432956</v>
      </c>
      <c r="I18" s="17">
        <f t="shared" si="1"/>
        <v>969861</v>
      </c>
    </row>
    <row r="19" spans="2:9" ht="14.25">
      <c r="B19" s="16" t="s">
        <v>29</v>
      </c>
      <c r="C19" s="17"/>
      <c r="D19" s="18"/>
      <c r="E19" s="17">
        <f t="shared" si="0"/>
        <v>0</v>
      </c>
      <c r="F19" s="16" t="s">
        <v>30</v>
      </c>
      <c r="G19" s="17">
        <v>12252</v>
      </c>
      <c r="H19" s="18">
        <v>12252</v>
      </c>
      <c r="I19" s="17">
        <f t="shared" si="1"/>
        <v>0</v>
      </c>
    </row>
    <row r="20" spans="2:9" ht="14.25">
      <c r="B20" s="16" t="s">
        <v>31</v>
      </c>
      <c r="C20" s="17"/>
      <c r="D20" s="18"/>
      <c r="E20" s="17">
        <f t="shared" si="0"/>
        <v>0</v>
      </c>
      <c r="F20" s="16" t="s">
        <v>32</v>
      </c>
      <c r="G20" s="17">
        <v>2321874</v>
      </c>
      <c r="H20" s="18">
        <v>1923613</v>
      </c>
      <c r="I20" s="17">
        <f t="shared" si="1"/>
        <v>398261</v>
      </c>
    </row>
    <row r="21" spans="2:9" ht="14.25">
      <c r="B21" s="16"/>
      <c r="C21" s="17"/>
      <c r="D21" s="17"/>
      <c r="E21" s="17"/>
      <c r="F21" s="16" t="s">
        <v>33</v>
      </c>
      <c r="G21" s="17"/>
      <c r="H21" s="18"/>
      <c r="I21" s="17">
        <f t="shared" si="1"/>
        <v>0</v>
      </c>
    </row>
    <row r="22" spans="2:9" ht="14.25">
      <c r="B22" s="16"/>
      <c r="C22" s="17"/>
      <c r="D22" s="17"/>
      <c r="E22" s="17"/>
      <c r="F22" s="16" t="s">
        <v>34</v>
      </c>
      <c r="G22" s="17"/>
      <c r="H22" s="18"/>
      <c r="I22" s="17">
        <f t="shared" si="1"/>
        <v>0</v>
      </c>
    </row>
    <row r="23" spans="2:9" ht="14.25">
      <c r="B23" s="16"/>
      <c r="C23" s="17"/>
      <c r="D23" s="17"/>
      <c r="E23" s="17"/>
      <c r="F23" s="16" t="s">
        <v>35</v>
      </c>
      <c r="G23" s="17"/>
      <c r="H23" s="18"/>
      <c r="I23" s="17">
        <f t="shared" si="1"/>
        <v>0</v>
      </c>
    </row>
    <row r="24" spans="2:9" ht="14.25">
      <c r="B24" s="16"/>
      <c r="C24" s="17"/>
      <c r="D24" s="17"/>
      <c r="E24" s="17"/>
      <c r="F24" s="16" t="s">
        <v>36</v>
      </c>
      <c r="G24" s="17"/>
      <c r="H24" s="18"/>
      <c r="I24" s="17">
        <f t="shared" si="1"/>
        <v>0</v>
      </c>
    </row>
    <row r="25" spans="2:9" ht="14.25">
      <c r="B25" s="16"/>
      <c r="C25" s="17"/>
      <c r="D25" s="17"/>
      <c r="E25" s="17"/>
      <c r="F25" s="16" t="s">
        <v>37</v>
      </c>
      <c r="G25" s="17"/>
      <c r="H25" s="18"/>
      <c r="I25" s="17">
        <f t="shared" si="1"/>
        <v>0</v>
      </c>
    </row>
    <row r="26" spans="2:9" ht="14.25">
      <c r="B26" s="10" t="s">
        <v>38</v>
      </c>
      <c r="C26" s="11">
        <f>+C27 +C31</f>
        <v>1977741200</v>
      </c>
      <c r="D26" s="12">
        <f>+D27 +D31</f>
        <v>2007106252</v>
      </c>
      <c r="E26" s="11">
        <f t="shared" si="0"/>
        <v>-29365052</v>
      </c>
      <c r="F26" s="10" t="s">
        <v>39</v>
      </c>
      <c r="G26" s="11">
        <f>+G27+G28+G29+G30+G31+G32+G33+G34</f>
        <v>232945514</v>
      </c>
      <c r="H26" s="12">
        <f>+H27+H28+H29+H30+H31+H32+H33+H34</f>
        <v>247386410</v>
      </c>
      <c r="I26" s="11">
        <f t="shared" si="1"/>
        <v>-14440896</v>
      </c>
    </row>
    <row r="27" spans="2:9" ht="14.25">
      <c r="B27" s="10" t="s">
        <v>40</v>
      </c>
      <c r="C27" s="11">
        <f>+C28+C29+C30</f>
        <v>1881214431</v>
      </c>
      <c r="D27" s="12">
        <f>+D28+D29+D30</f>
        <v>1913318785</v>
      </c>
      <c r="E27" s="11">
        <f t="shared" si="0"/>
        <v>-32104354</v>
      </c>
      <c r="F27" s="13" t="s">
        <v>41</v>
      </c>
      <c r="G27" s="14">
        <v>183560000</v>
      </c>
      <c r="H27" s="15">
        <v>197240000</v>
      </c>
      <c r="I27" s="14">
        <f t="shared" si="1"/>
        <v>-13680000</v>
      </c>
    </row>
    <row r="28" spans="2:9" ht="14.25">
      <c r="B28" s="13" t="s">
        <v>42</v>
      </c>
      <c r="C28" s="14">
        <v>908075983</v>
      </c>
      <c r="D28" s="15">
        <v>908075983</v>
      </c>
      <c r="E28" s="14">
        <f t="shared" si="0"/>
        <v>0</v>
      </c>
      <c r="F28" s="16" t="s">
        <v>43</v>
      </c>
      <c r="G28" s="17"/>
      <c r="H28" s="18"/>
      <c r="I28" s="17">
        <f t="shared" si="1"/>
        <v>0</v>
      </c>
    </row>
    <row r="29" spans="2:9" ht="14.25">
      <c r="B29" s="16" t="s">
        <v>44</v>
      </c>
      <c r="C29" s="17">
        <v>973138448</v>
      </c>
      <c r="D29" s="18">
        <v>1005242802</v>
      </c>
      <c r="E29" s="17">
        <f t="shared" si="0"/>
        <v>-32104354</v>
      </c>
      <c r="F29" s="16" t="s">
        <v>45</v>
      </c>
      <c r="G29" s="17">
        <v>20825664</v>
      </c>
      <c r="H29" s="18">
        <v>23507520</v>
      </c>
      <c r="I29" s="17">
        <f t="shared" si="1"/>
        <v>-2681856</v>
      </c>
    </row>
    <row r="30" spans="2:9" ht="14.25">
      <c r="B30" s="16" t="s">
        <v>46</v>
      </c>
      <c r="C30" s="17"/>
      <c r="D30" s="18"/>
      <c r="E30" s="17">
        <f t="shared" si="0"/>
        <v>0</v>
      </c>
      <c r="F30" s="16" t="s">
        <v>47</v>
      </c>
      <c r="G30" s="17"/>
      <c r="H30" s="18"/>
      <c r="I30" s="17">
        <f t="shared" si="1"/>
        <v>0</v>
      </c>
    </row>
    <row r="31" spans="2:9" ht="14.25">
      <c r="B31" s="10" t="s">
        <v>48</v>
      </c>
      <c r="C31" s="11">
        <f>+C32+C33+C34+C35+C36+C37+C38+C39+C40+C41+C42+C43+C44+C45</f>
        <v>96526769</v>
      </c>
      <c r="D31" s="12">
        <f>+D32+D33+D34+D35+D36+D37+D38+D39+D40+D41+D42+D43+D44+D45</f>
        <v>93787467</v>
      </c>
      <c r="E31" s="11">
        <f t="shared" si="0"/>
        <v>2739302</v>
      </c>
      <c r="F31" s="16" t="s">
        <v>49</v>
      </c>
      <c r="G31" s="17">
        <v>28559850</v>
      </c>
      <c r="H31" s="18">
        <v>26638890</v>
      </c>
      <c r="I31" s="17">
        <f t="shared" si="1"/>
        <v>1920960</v>
      </c>
    </row>
    <row r="32" spans="2:9" ht="14.25">
      <c r="B32" s="13" t="s">
        <v>42</v>
      </c>
      <c r="C32" s="14">
        <v>2570289</v>
      </c>
      <c r="D32" s="15">
        <v>2570289</v>
      </c>
      <c r="E32" s="14">
        <f t="shared" si="0"/>
        <v>0</v>
      </c>
      <c r="F32" s="16" t="s">
        <v>50</v>
      </c>
      <c r="G32" s="17"/>
      <c r="H32" s="18"/>
      <c r="I32" s="17">
        <f t="shared" si="1"/>
        <v>0</v>
      </c>
    </row>
    <row r="33" spans="2:9" ht="14.25">
      <c r="B33" s="16" t="s">
        <v>44</v>
      </c>
      <c r="C33" s="17">
        <v>3323734</v>
      </c>
      <c r="D33" s="18">
        <v>3650851</v>
      </c>
      <c r="E33" s="17">
        <f t="shared" si="0"/>
        <v>-327117</v>
      </c>
      <c r="F33" s="16" t="s">
        <v>51</v>
      </c>
      <c r="G33" s="17"/>
      <c r="H33" s="18"/>
      <c r="I33" s="17">
        <f t="shared" si="1"/>
        <v>0</v>
      </c>
    </row>
    <row r="34" spans="2:9" ht="14.25">
      <c r="B34" s="16" t="s">
        <v>52</v>
      </c>
      <c r="C34" s="17">
        <v>396273</v>
      </c>
      <c r="D34" s="18">
        <v>3</v>
      </c>
      <c r="E34" s="17">
        <f t="shared" si="0"/>
        <v>396270</v>
      </c>
      <c r="F34" s="16" t="s">
        <v>53</v>
      </c>
      <c r="G34" s="17"/>
      <c r="H34" s="18"/>
      <c r="I34" s="17">
        <f t="shared" si="1"/>
        <v>0</v>
      </c>
    </row>
    <row r="35" spans="2:9" ht="14.25">
      <c r="B35" s="16" t="s">
        <v>54</v>
      </c>
      <c r="C35" s="17"/>
      <c r="D35" s="18"/>
      <c r="E35" s="17">
        <f t="shared" si="0"/>
        <v>0</v>
      </c>
      <c r="F35" s="10" t="s">
        <v>55</v>
      </c>
      <c r="G35" s="11">
        <f>+G9 +G26</f>
        <v>296101185</v>
      </c>
      <c r="H35" s="11">
        <f>+H9 +H26</f>
        <v>308974185</v>
      </c>
      <c r="I35" s="11">
        <f t="shared" si="1"/>
        <v>-12873000</v>
      </c>
    </row>
    <row r="36" spans="2:9" ht="14.25">
      <c r="B36" s="16" t="s">
        <v>56</v>
      </c>
      <c r="C36" s="17">
        <v>1747159</v>
      </c>
      <c r="D36" s="18">
        <v>230230</v>
      </c>
      <c r="E36" s="17">
        <f t="shared" si="0"/>
        <v>1516929</v>
      </c>
      <c r="F36" s="28" t="s">
        <v>57</v>
      </c>
      <c r="G36" s="29"/>
      <c r="H36" s="29"/>
      <c r="I36" s="30"/>
    </row>
    <row r="37" spans="2:9" ht="14.25">
      <c r="B37" s="16" t="s">
        <v>58</v>
      </c>
      <c r="C37" s="17">
        <v>20542572</v>
      </c>
      <c r="D37" s="18">
        <v>19446962</v>
      </c>
      <c r="E37" s="17">
        <f t="shared" si="0"/>
        <v>1095610</v>
      </c>
      <c r="F37" s="13" t="s">
        <v>59</v>
      </c>
      <c r="G37" s="14">
        <v>323347000</v>
      </c>
      <c r="H37" s="15">
        <v>323347000</v>
      </c>
      <c r="I37" s="14">
        <f t="shared" si="1"/>
        <v>0</v>
      </c>
    </row>
    <row r="38" spans="2:9" ht="14.25">
      <c r="B38" s="16" t="s">
        <v>60</v>
      </c>
      <c r="C38" s="17"/>
      <c r="D38" s="18"/>
      <c r="E38" s="17">
        <f t="shared" si="0"/>
        <v>0</v>
      </c>
      <c r="F38" s="16" t="s">
        <v>61</v>
      </c>
      <c r="G38" s="17">
        <v>1113970051</v>
      </c>
      <c r="H38" s="18">
        <v>1132311400</v>
      </c>
      <c r="I38" s="17">
        <f t="shared" si="1"/>
        <v>-18341349</v>
      </c>
    </row>
    <row r="39" spans="2:9" ht="14.25">
      <c r="B39" s="16" t="s">
        <v>62</v>
      </c>
      <c r="C39" s="17">
        <v>23727131</v>
      </c>
      <c r="D39" s="18">
        <v>33959483</v>
      </c>
      <c r="E39" s="17">
        <f t="shared" si="0"/>
        <v>-10232352</v>
      </c>
      <c r="F39" s="16" t="s">
        <v>63</v>
      </c>
      <c r="G39" s="17"/>
      <c r="H39" s="18"/>
      <c r="I39" s="17">
        <f t="shared" si="1"/>
        <v>0</v>
      </c>
    </row>
    <row r="40" spans="2:9" ht="14.25">
      <c r="B40" s="16" t="s">
        <v>64</v>
      </c>
      <c r="C40" s="17">
        <v>2727040</v>
      </c>
      <c r="D40" s="18">
        <v>2727040</v>
      </c>
      <c r="E40" s="17">
        <f t="shared" si="0"/>
        <v>0</v>
      </c>
      <c r="F40" s="16" t="s">
        <v>65</v>
      </c>
      <c r="G40" s="17">
        <v>543055080</v>
      </c>
      <c r="H40" s="18">
        <v>555159388</v>
      </c>
      <c r="I40" s="17">
        <f t="shared" si="1"/>
        <v>-12104308</v>
      </c>
    </row>
    <row r="41" spans="2:9" ht="14.25">
      <c r="B41" s="16" t="s">
        <v>66</v>
      </c>
      <c r="C41" s="17">
        <v>2352225</v>
      </c>
      <c r="D41" s="18">
        <v>1533719</v>
      </c>
      <c r="E41" s="17">
        <f t="shared" si="0"/>
        <v>818506</v>
      </c>
      <c r="F41" s="16" t="s">
        <v>67</v>
      </c>
      <c r="G41" s="17">
        <v>-12104308</v>
      </c>
      <c r="H41" s="18">
        <v>6531788</v>
      </c>
      <c r="I41" s="17">
        <f t="shared" si="1"/>
        <v>-18636096</v>
      </c>
    </row>
    <row r="42" spans="2:9" ht="14.25">
      <c r="B42" s="16" t="s">
        <v>68</v>
      </c>
      <c r="C42" s="17">
        <v>7550496</v>
      </c>
      <c r="D42" s="18"/>
      <c r="E42" s="17">
        <f t="shared" si="0"/>
        <v>7550496</v>
      </c>
      <c r="F42" s="16"/>
      <c r="G42" s="17"/>
      <c r="H42" s="17"/>
      <c r="I42" s="17"/>
    </row>
    <row r="43" spans="2:9" ht="14.25">
      <c r="B43" s="16" t="s">
        <v>69</v>
      </c>
      <c r="C43" s="17">
        <v>28559850</v>
      </c>
      <c r="D43" s="18">
        <v>26638890</v>
      </c>
      <c r="E43" s="17">
        <f t="shared" si="0"/>
        <v>1920960</v>
      </c>
      <c r="F43" s="16"/>
      <c r="G43" s="17"/>
      <c r="H43" s="17"/>
      <c r="I43" s="17"/>
    </row>
    <row r="44" spans="2:9" ht="14.25">
      <c r="B44" s="16" t="s">
        <v>70</v>
      </c>
      <c r="C44" s="17">
        <v>3030000</v>
      </c>
      <c r="D44" s="18">
        <v>3030000</v>
      </c>
      <c r="E44" s="17">
        <f t="shared" si="0"/>
        <v>0</v>
      </c>
      <c r="F44" s="19"/>
      <c r="G44" s="20"/>
      <c r="H44" s="20"/>
      <c r="I44" s="20"/>
    </row>
    <row r="45" spans="2:9" ht="14.25">
      <c r="B45" s="16" t="s">
        <v>71</v>
      </c>
      <c r="C45" s="17"/>
      <c r="D45" s="18"/>
      <c r="E45" s="17">
        <f t="shared" si="0"/>
        <v>0</v>
      </c>
      <c r="F45" s="10" t="s">
        <v>72</v>
      </c>
      <c r="G45" s="11">
        <f>+G37 +G38 +G39 +G40</f>
        <v>1980372131</v>
      </c>
      <c r="H45" s="11">
        <f>+H37 +H38 +H39 +H40</f>
        <v>2010817788</v>
      </c>
      <c r="I45" s="11">
        <f t="shared" si="1"/>
        <v>-30445657</v>
      </c>
    </row>
    <row r="46" spans="2:9" ht="14.25">
      <c r="B46" s="10" t="s">
        <v>73</v>
      </c>
      <c r="C46" s="11">
        <f>+C9 +C26</f>
        <v>2276473316</v>
      </c>
      <c r="D46" s="11">
        <f>+D9 +D26</f>
        <v>2319791973</v>
      </c>
      <c r="E46" s="11">
        <f t="shared" si="0"/>
        <v>-43318657</v>
      </c>
      <c r="F46" s="21" t="s">
        <v>74</v>
      </c>
      <c r="G46" s="22">
        <f>+G35 +G45</f>
        <v>2276473316</v>
      </c>
      <c r="H46" s="22">
        <f>+H35 +H45</f>
        <v>2319791973</v>
      </c>
      <c r="I46" s="22">
        <f t="shared" si="1"/>
        <v>-43318657</v>
      </c>
    </row>
  </sheetData>
  <mergeCells count="5">
    <mergeCell ref="B3:I3"/>
    <mergeCell ref="B5:I5"/>
    <mergeCell ref="B7:E7"/>
    <mergeCell ref="F7:I7"/>
    <mergeCell ref="F36:I36"/>
  </mergeCells>
  <phoneticPr fontId="2"/>
  <pageMargins left="0.7" right="0.7" top="0.75" bottom="0.75" header="0.3" footer="0.3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80"/>
  <sheetViews>
    <sheetView showGridLines="0" workbookViewId="0"/>
  </sheetViews>
  <sheetFormatPr defaultRowHeight="13.5"/>
  <cols>
    <col min="1" max="1" width="2.875" customWidth="1"/>
    <col min="2" max="2" width="39.125" customWidth="1"/>
    <col min="3" max="8" width="20.75" customWidth="1"/>
  </cols>
  <sheetData>
    <row r="1" spans="2:8" ht="21">
      <c r="B1" s="38"/>
      <c r="C1" s="38"/>
      <c r="D1" s="38"/>
      <c r="E1" s="38"/>
      <c r="F1" s="38"/>
      <c r="G1" s="38"/>
      <c r="H1" s="38"/>
    </row>
    <row r="2" spans="2:8" ht="21">
      <c r="B2" s="38"/>
      <c r="C2" s="38"/>
      <c r="D2" s="38"/>
      <c r="E2" s="38"/>
      <c r="F2" s="38"/>
      <c r="G2" s="38"/>
      <c r="H2" s="37" t="s">
        <v>90</v>
      </c>
    </row>
    <row r="3" spans="2:8" ht="21">
      <c r="B3" s="36" t="s">
        <v>89</v>
      </c>
      <c r="C3" s="36"/>
      <c r="D3" s="36"/>
      <c r="E3" s="36"/>
      <c r="F3" s="36"/>
      <c r="G3" s="36"/>
      <c r="H3" s="36"/>
    </row>
    <row r="4" spans="2:8" ht="14.25">
      <c r="B4" s="35"/>
      <c r="C4" s="35"/>
      <c r="D4" s="34"/>
      <c r="E4" s="35"/>
      <c r="F4" s="34"/>
      <c r="G4" s="35"/>
      <c r="H4" s="34"/>
    </row>
    <row r="5" spans="2:8" ht="21">
      <c r="B5" s="24" t="s">
        <v>88</v>
      </c>
      <c r="C5" s="24"/>
      <c r="D5" s="24"/>
      <c r="E5" s="24"/>
      <c r="F5" s="24"/>
      <c r="G5" s="24"/>
      <c r="H5" s="24"/>
    </row>
    <row r="6" spans="2:8" ht="15.75">
      <c r="B6" s="33"/>
      <c r="C6" s="34"/>
      <c r="D6" s="34"/>
      <c r="E6" s="34"/>
      <c r="F6" s="34"/>
      <c r="G6" s="34"/>
      <c r="H6" s="33" t="s">
        <v>87</v>
      </c>
    </row>
    <row r="7" spans="2:8" ht="14.25">
      <c r="B7" s="32" t="s">
        <v>86</v>
      </c>
      <c r="C7" s="32" t="s">
        <v>85</v>
      </c>
      <c r="D7" s="32" t="s">
        <v>84</v>
      </c>
      <c r="E7" s="32" t="s">
        <v>83</v>
      </c>
      <c r="F7" s="32" t="s">
        <v>82</v>
      </c>
      <c r="G7" s="32" t="s">
        <v>81</v>
      </c>
      <c r="H7" s="32" t="s">
        <v>80</v>
      </c>
    </row>
    <row r="8" spans="2:8" ht="14.25">
      <c r="B8" s="21" t="s">
        <v>79</v>
      </c>
      <c r="C8" s="22"/>
      <c r="D8" s="22"/>
      <c r="E8" s="22"/>
      <c r="F8" s="22"/>
      <c r="G8" s="22"/>
      <c r="H8" s="22"/>
    </row>
    <row r="9" spans="2:8" ht="14.25">
      <c r="B9" s="10" t="s">
        <v>9</v>
      </c>
      <c r="C9" s="11">
        <f>+C10+C11+C12+C13+C14+C15+C16+C17+C18+C19+C20</f>
        <v>298732116</v>
      </c>
      <c r="D9" s="11">
        <f>+D10+D11+D12+D13+D14+D15+D16+D17+D18+D19+D20</f>
        <v>0</v>
      </c>
      <c r="E9" s="11">
        <f>+E10+E11+E12+E13+E14+E15+E16+E17+E18+E19+E20</f>
        <v>0</v>
      </c>
      <c r="F9" s="11">
        <f>+C9+D9+E9</f>
        <v>298732116</v>
      </c>
      <c r="G9" s="31">
        <f>+G10+G11+G12+G13+G14+G15+G16+G17+G18+G19+G20</f>
        <v>0</v>
      </c>
      <c r="H9" s="11">
        <f>+F9-G9</f>
        <v>298732116</v>
      </c>
    </row>
    <row r="10" spans="2:8" ht="14.25">
      <c r="B10" s="13" t="s">
        <v>11</v>
      </c>
      <c r="C10" s="14">
        <v>205270142</v>
      </c>
      <c r="D10" s="14">
        <v>0</v>
      </c>
      <c r="E10" s="14">
        <v>0</v>
      </c>
      <c r="F10" s="14">
        <f>+C10+D10+E10</f>
        <v>205270142</v>
      </c>
      <c r="G10" s="14"/>
      <c r="H10" s="14">
        <f>+F10-G10</f>
        <v>205270142</v>
      </c>
    </row>
    <row r="11" spans="2:8" ht="14.25">
      <c r="B11" s="16" t="s">
        <v>13</v>
      </c>
      <c r="C11" s="17">
        <v>0</v>
      </c>
      <c r="D11" s="17">
        <v>0</v>
      </c>
      <c r="E11" s="17">
        <v>0</v>
      </c>
      <c r="F11" s="17">
        <f>+C11+D11+E11</f>
        <v>0</v>
      </c>
      <c r="G11" s="17"/>
      <c r="H11" s="17">
        <f>+F11-G11</f>
        <v>0</v>
      </c>
    </row>
    <row r="12" spans="2:8" ht="14.25">
      <c r="B12" s="16" t="s">
        <v>15</v>
      </c>
      <c r="C12" s="17">
        <v>87386210</v>
      </c>
      <c r="D12" s="17">
        <v>0</v>
      </c>
      <c r="E12" s="17">
        <v>0</v>
      </c>
      <c r="F12" s="17">
        <f>+C12+D12+E12</f>
        <v>87386210</v>
      </c>
      <c r="G12" s="17"/>
      <c r="H12" s="17">
        <f>+F12-G12</f>
        <v>87386210</v>
      </c>
    </row>
    <row r="13" spans="2:8" ht="14.25">
      <c r="B13" s="16" t="s">
        <v>17</v>
      </c>
      <c r="C13" s="17">
        <v>1612364</v>
      </c>
      <c r="D13" s="17">
        <v>0</v>
      </c>
      <c r="E13" s="17">
        <v>0</v>
      </c>
      <c r="F13" s="17">
        <f>+C13+D13+E13</f>
        <v>1612364</v>
      </c>
      <c r="G13" s="17"/>
      <c r="H13" s="17">
        <f>+F13-G13</f>
        <v>1612364</v>
      </c>
    </row>
    <row r="14" spans="2:8" ht="14.25">
      <c r="B14" s="16" t="s">
        <v>19</v>
      </c>
      <c r="C14" s="17">
        <v>2453000</v>
      </c>
      <c r="D14" s="17">
        <v>0</v>
      </c>
      <c r="E14" s="17">
        <v>0</v>
      </c>
      <c r="F14" s="17">
        <f>+C14+D14+E14</f>
        <v>2453000</v>
      </c>
      <c r="G14" s="17"/>
      <c r="H14" s="17">
        <f>+F14-G14</f>
        <v>2453000</v>
      </c>
    </row>
    <row r="15" spans="2:8" ht="14.25">
      <c r="B15" s="16" t="s">
        <v>21</v>
      </c>
      <c r="C15" s="17">
        <v>0</v>
      </c>
      <c r="D15" s="17">
        <v>0</v>
      </c>
      <c r="E15" s="17">
        <v>0</v>
      </c>
      <c r="F15" s="17">
        <f>+C15+D15+E15</f>
        <v>0</v>
      </c>
      <c r="G15" s="17"/>
      <c r="H15" s="17">
        <f>+F15-G15</f>
        <v>0</v>
      </c>
    </row>
    <row r="16" spans="2:8" ht="14.25">
      <c r="B16" s="16" t="s">
        <v>23</v>
      </c>
      <c r="C16" s="17">
        <v>0</v>
      </c>
      <c r="D16" s="17">
        <v>0</v>
      </c>
      <c r="E16" s="17">
        <v>0</v>
      </c>
      <c r="F16" s="17">
        <f>+C16+D16+E16</f>
        <v>0</v>
      </c>
      <c r="G16" s="17"/>
      <c r="H16" s="17">
        <f>+F16-G16</f>
        <v>0</v>
      </c>
    </row>
    <row r="17" spans="2:8" ht="14.25">
      <c r="B17" s="16" t="s">
        <v>25</v>
      </c>
      <c r="C17" s="17">
        <v>30000</v>
      </c>
      <c r="D17" s="17">
        <v>0</v>
      </c>
      <c r="E17" s="17">
        <v>0</v>
      </c>
      <c r="F17" s="17">
        <f>+C17+D17+E17</f>
        <v>30000</v>
      </c>
      <c r="G17" s="17"/>
      <c r="H17" s="17">
        <f>+F17-G17</f>
        <v>30000</v>
      </c>
    </row>
    <row r="18" spans="2:8" ht="14.25">
      <c r="B18" s="16" t="s">
        <v>27</v>
      </c>
      <c r="C18" s="17">
        <v>1980400</v>
      </c>
      <c r="D18" s="17">
        <v>0</v>
      </c>
      <c r="E18" s="17">
        <v>0</v>
      </c>
      <c r="F18" s="17">
        <f>+C18+D18+E18</f>
        <v>1980400</v>
      </c>
      <c r="G18" s="17"/>
      <c r="H18" s="17">
        <f>+F18-G18</f>
        <v>1980400</v>
      </c>
    </row>
    <row r="19" spans="2:8" ht="14.25">
      <c r="B19" s="16" t="s">
        <v>29</v>
      </c>
      <c r="C19" s="17">
        <v>0</v>
      </c>
      <c r="D19" s="17">
        <v>0</v>
      </c>
      <c r="E19" s="17">
        <v>0</v>
      </c>
      <c r="F19" s="17">
        <f>+C19+D19+E19</f>
        <v>0</v>
      </c>
      <c r="G19" s="17"/>
      <c r="H19" s="17">
        <f>+F19-G19</f>
        <v>0</v>
      </c>
    </row>
    <row r="20" spans="2:8" ht="14.25">
      <c r="B20" s="16" t="s">
        <v>31</v>
      </c>
      <c r="C20" s="17">
        <v>0</v>
      </c>
      <c r="D20" s="17">
        <v>0</v>
      </c>
      <c r="E20" s="17">
        <v>0</v>
      </c>
      <c r="F20" s="17">
        <f>+C20+D20+E20</f>
        <v>0</v>
      </c>
      <c r="G20" s="17"/>
      <c r="H20" s="17">
        <f>+F20-G20</f>
        <v>0</v>
      </c>
    </row>
    <row r="21" spans="2:8" ht="14.25">
      <c r="B21" s="10" t="s">
        <v>38</v>
      </c>
      <c r="C21" s="11">
        <f>+C22 +C26</f>
        <v>1977741200</v>
      </c>
      <c r="D21" s="11">
        <f>+D22 +D26</f>
        <v>0</v>
      </c>
      <c r="E21" s="11">
        <f>+E22 +E26</f>
        <v>0</v>
      </c>
      <c r="F21" s="11">
        <f>+C21+D21+E21</f>
        <v>1977741200</v>
      </c>
      <c r="G21" s="31">
        <f>+G22 +G26</f>
        <v>0</v>
      </c>
      <c r="H21" s="11">
        <f>+F21-G21</f>
        <v>1977741200</v>
      </c>
    </row>
    <row r="22" spans="2:8" ht="14.25">
      <c r="B22" s="10" t="s">
        <v>40</v>
      </c>
      <c r="C22" s="11">
        <f>+C23+C24+C25</f>
        <v>1881214431</v>
      </c>
      <c r="D22" s="11">
        <f>+D23+D24+D25</f>
        <v>0</v>
      </c>
      <c r="E22" s="11">
        <f>+E23+E24+E25</f>
        <v>0</v>
      </c>
      <c r="F22" s="11">
        <f>+C22+D22+E22</f>
        <v>1881214431</v>
      </c>
      <c r="G22" s="31">
        <f>+G23+G24+G25</f>
        <v>0</v>
      </c>
      <c r="H22" s="11">
        <f>+F22-G22</f>
        <v>1881214431</v>
      </c>
    </row>
    <row r="23" spans="2:8" ht="14.25">
      <c r="B23" s="13" t="s">
        <v>42</v>
      </c>
      <c r="C23" s="14">
        <v>908075983</v>
      </c>
      <c r="D23" s="14">
        <v>0</v>
      </c>
      <c r="E23" s="14">
        <v>0</v>
      </c>
      <c r="F23" s="14">
        <f>+C23+D23+E23</f>
        <v>908075983</v>
      </c>
      <c r="G23" s="14"/>
      <c r="H23" s="14">
        <f>+F23-G23</f>
        <v>908075983</v>
      </c>
    </row>
    <row r="24" spans="2:8" ht="14.25">
      <c r="B24" s="16" t="s">
        <v>44</v>
      </c>
      <c r="C24" s="17">
        <v>973138448</v>
      </c>
      <c r="D24" s="17">
        <v>0</v>
      </c>
      <c r="E24" s="17">
        <v>0</v>
      </c>
      <c r="F24" s="17">
        <f>+C24+D24+E24</f>
        <v>973138448</v>
      </c>
      <c r="G24" s="17"/>
      <c r="H24" s="17">
        <f>+F24-G24</f>
        <v>973138448</v>
      </c>
    </row>
    <row r="25" spans="2:8" ht="14.25">
      <c r="B25" s="16" t="s">
        <v>46</v>
      </c>
      <c r="C25" s="17">
        <v>0</v>
      </c>
      <c r="D25" s="17">
        <v>0</v>
      </c>
      <c r="E25" s="17">
        <v>0</v>
      </c>
      <c r="F25" s="17">
        <f>+C25+D25+E25</f>
        <v>0</v>
      </c>
      <c r="G25" s="17"/>
      <c r="H25" s="17">
        <f>+F25-G25</f>
        <v>0</v>
      </c>
    </row>
    <row r="26" spans="2:8" ht="14.25">
      <c r="B26" s="10" t="s">
        <v>48</v>
      </c>
      <c r="C26" s="11">
        <f>+C27+C28+C29+C30+C31+C32+C33+C34+C35+C36+C37+C38+C39+C40</f>
        <v>96526769</v>
      </c>
      <c r="D26" s="11">
        <f>+D27+D28+D29+D30+D31+D32+D33+D34+D35+D36+D37+D38+D39+D40</f>
        <v>0</v>
      </c>
      <c r="E26" s="11">
        <f>+E27+E28+E29+E30+E31+E32+E33+E34+E35+E36+E37+E38+E39+E40</f>
        <v>0</v>
      </c>
      <c r="F26" s="11">
        <f>+C26+D26+E26</f>
        <v>96526769</v>
      </c>
      <c r="G26" s="31">
        <f>+G27+G28+G29+G30+G31+G32+G33+G34+G35+G36+G37+G38+G39+G40</f>
        <v>0</v>
      </c>
      <c r="H26" s="11">
        <f>+F26-G26</f>
        <v>96526769</v>
      </c>
    </row>
    <row r="27" spans="2:8" ht="14.25">
      <c r="B27" s="13" t="s">
        <v>42</v>
      </c>
      <c r="C27" s="14">
        <v>2570289</v>
      </c>
      <c r="D27" s="14">
        <v>0</v>
      </c>
      <c r="E27" s="14">
        <v>0</v>
      </c>
      <c r="F27" s="14">
        <f>+C27+D27+E27</f>
        <v>2570289</v>
      </c>
      <c r="G27" s="14"/>
      <c r="H27" s="14">
        <f>+F27-G27</f>
        <v>2570289</v>
      </c>
    </row>
    <row r="28" spans="2:8" ht="14.25">
      <c r="B28" s="16" t="s">
        <v>44</v>
      </c>
      <c r="C28" s="17">
        <v>3323734</v>
      </c>
      <c r="D28" s="17">
        <v>0</v>
      </c>
      <c r="E28" s="17">
        <v>0</v>
      </c>
      <c r="F28" s="17">
        <f>+C28+D28+E28</f>
        <v>3323734</v>
      </c>
      <c r="G28" s="17"/>
      <c r="H28" s="17">
        <f>+F28-G28</f>
        <v>3323734</v>
      </c>
    </row>
    <row r="29" spans="2:8" ht="14.25">
      <c r="B29" s="16" t="s">
        <v>52</v>
      </c>
      <c r="C29" s="17">
        <v>396273</v>
      </c>
      <c r="D29" s="17">
        <v>0</v>
      </c>
      <c r="E29" s="17">
        <v>0</v>
      </c>
      <c r="F29" s="17">
        <f>+C29+D29+E29</f>
        <v>396273</v>
      </c>
      <c r="G29" s="17"/>
      <c r="H29" s="17">
        <f>+F29-G29</f>
        <v>396273</v>
      </c>
    </row>
    <row r="30" spans="2:8" ht="14.25">
      <c r="B30" s="16" t="s">
        <v>54</v>
      </c>
      <c r="C30" s="17">
        <v>0</v>
      </c>
      <c r="D30" s="17">
        <v>0</v>
      </c>
      <c r="E30" s="17">
        <v>0</v>
      </c>
      <c r="F30" s="17">
        <f>+C30+D30+E30</f>
        <v>0</v>
      </c>
      <c r="G30" s="17"/>
      <c r="H30" s="17">
        <f>+F30-G30</f>
        <v>0</v>
      </c>
    </row>
    <row r="31" spans="2:8" ht="14.25">
      <c r="B31" s="16" t="s">
        <v>56</v>
      </c>
      <c r="C31" s="17">
        <v>1747159</v>
      </c>
      <c r="D31" s="17">
        <v>0</v>
      </c>
      <c r="E31" s="17">
        <v>0</v>
      </c>
      <c r="F31" s="17">
        <f>+C31+D31+E31</f>
        <v>1747159</v>
      </c>
      <c r="G31" s="17"/>
      <c r="H31" s="17">
        <f>+F31-G31</f>
        <v>1747159</v>
      </c>
    </row>
    <row r="32" spans="2:8" ht="14.25">
      <c r="B32" s="16" t="s">
        <v>58</v>
      </c>
      <c r="C32" s="17">
        <v>20542572</v>
      </c>
      <c r="D32" s="17">
        <v>0</v>
      </c>
      <c r="E32" s="17">
        <v>0</v>
      </c>
      <c r="F32" s="17">
        <f>+C32+D32+E32</f>
        <v>20542572</v>
      </c>
      <c r="G32" s="17"/>
      <c r="H32" s="17">
        <f>+F32-G32</f>
        <v>20542572</v>
      </c>
    </row>
    <row r="33" spans="2:8" ht="14.25">
      <c r="B33" s="16" t="s">
        <v>60</v>
      </c>
      <c r="C33" s="17">
        <v>0</v>
      </c>
      <c r="D33" s="17">
        <v>0</v>
      </c>
      <c r="E33" s="17">
        <v>0</v>
      </c>
      <c r="F33" s="17">
        <f>+C33+D33+E33</f>
        <v>0</v>
      </c>
      <c r="G33" s="17"/>
      <c r="H33" s="17">
        <f>+F33-G33</f>
        <v>0</v>
      </c>
    </row>
    <row r="34" spans="2:8" ht="14.25">
      <c r="B34" s="16" t="s">
        <v>62</v>
      </c>
      <c r="C34" s="17">
        <v>23727131</v>
      </c>
      <c r="D34" s="17">
        <v>0</v>
      </c>
      <c r="E34" s="17">
        <v>0</v>
      </c>
      <c r="F34" s="17">
        <f>+C34+D34+E34</f>
        <v>23727131</v>
      </c>
      <c r="G34" s="17"/>
      <c r="H34" s="17">
        <f>+F34-G34</f>
        <v>23727131</v>
      </c>
    </row>
    <row r="35" spans="2:8" ht="14.25">
      <c r="B35" s="16" t="s">
        <v>64</v>
      </c>
      <c r="C35" s="17">
        <v>2727040</v>
      </c>
      <c r="D35" s="17">
        <v>0</v>
      </c>
      <c r="E35" s="17">
        <v>0</v>
      </c>
      <c r="F35" s="17">
        <f>+C35+D35+E35</f>
        <v>2727040</v>
      </c>
      <c r="G35" s="17"/>
      <c r="H35" s="17">
        <f>+F35-G35</f>
        <v>2727040</v>
      </c>
    </row>
    <row r="36" spans="2:8" ht="14.25">
      <c r="B36" s="16" t="s">
        <v>66</v>
      </c>
      <c r="C36" s="17">
        <v>2352225</v>
      </c>
      <c r="D36" s="17">
        <v>0</v>
      </c>
      <c r="E36" s="17">
        <v>0</v>
      </c>
      <c r="F36" s="17">
        <f>+C36+D36+E36</f>
        <v>2352225</v>
      </c>
      <c r="G36" s="17"/>
      <c r="H36" s="17">
        <f>+F36-G36</f>
        <v>2352225</v>
      </c>
    </row>
    <row r="37" spans="2:8" ht="14.25">
      <c r="B37" s="16" t="s">
        <v>68</v>
      </c>
      <c r="C37" s="17">
        <v>7550496</v>
      </c>
      <c r="D37" s="17">
        <v>0</v>
      </c>
      <c r="E37" s="17">
        <v>0</v>
      </c>
      <c r="F37" s="17">
        <f>+C37+D37+E37</f>
        <v>7550496</v>
      </c>
      <c r="G37" s="17"/>
      <c r="H37" s="17">
        <f>+F37-G37</f>
        <v>7550496</v>
      </c>
    </row>
    <row r="38" spans="2:8" ht="14.25">
      <c r="B38" s="16" t="s">
        <v>69</v>
      </c>
      <c r="C38" s="17">
        <v>28559850</v>
      </c>
      <c r="D38" s="17">
        <v>0</v>
      </c>
      <c r="E38" s="17">
        <v>0</v>
      </c>
      <c r="F38" s="17">
        <f>+C38+D38+E38</f>
        <v>28559850</v>
      </c>
      <c r="G38" s="17"/>
      <c r="H38" s="17">
        <f>+F38-G38</f>
        <v>28559850</v>
      </c>
    </row>
    <row r="39" spans="2:8" ht="14.25">
      <c r="B39" s="16" t="s">
        <v>70</v>
      </c>
      <c r="C39" s="17">
        <v>3030000</v>
      </c>
      <c r="D39" s="17">
        <v>0</v>
      </c>
      <c r="E39" s="17">
        <v>0</v>
      </c>
      <c r="F39" s="17">
        <f>+C39+D39+E39</f>
        <v>3030000</v>
      </c>
      <c r="G39" s="17"/>
      <c r="H39" s="17">
        <f>+F39-G39</f>
        <v>3030000</v>
      </c>
    </row>
    <row r="40" spans="2:8" ht="14.25">
      <c r="B40" s="16" t="s">
        <v>71</v>
      </c>
      <c r="C40" s="17">
        <v>0</v>
      </c>
      <c r="D40" s="17">
        <v>0</v>
      </c>
      <c r="E40" s="17">
        <v>0</v>
      </c>
      <c r="F40" s="17">
        <f>+C40+D40+E40</f>
        <v>0</v>
      </c>
      <c r="G40" s="17"/>
      <c r="H40" s="17">
        <f>+F40-G40</f>
        <v>0</v>
      </c>
    </row>
    <row r="41" spans="2:8" ht="14.25">
      <c r="B41" s="10" t="s">
        <v>73</v>
      </c>
      <c r="C41" s="11">
        <f>+C9 +C21</f>
        <v>2276473316</v>
      </c>
      <c r="D41" s="11">
        <f>+D9 +D21</f>
        <v>0</v>
      </c>
      <c r="E41" s="11">
        <f>+E9 +E21</f>
        <v>0</v>
      </c>
      <c r="F41" s="11">
        <f>+C41+D41+E41</f>
        <v>2276473316</v>
      </c>
      <c r="G41" s="31">
        <f>+G9 +G21</f>
        <v>0</v>
      </c>
      <c r="H41" s="11">
        <f>+F41-G41</f>
        <v>2276473316</v>
      </c>
    </row>
    <row r="42" spans="2:8" ht="14.25">
      <c r="B42" s="21" t="s">
        <v>78</v>
      </c>
      <c r="C42" s="22"/>
      <c r="D42" s="22"/>
      <c r="E42" s="22"/>
      <c r="F42" s="22"/>
      <c r="G42" s="22"/>
      <c r="H42" s="22"/>
    </row>
    <row r="43" spans="2:8" ht="14.25">
      <c r="B43" s="10" t="s">
        <v>10</v>
      </c>
      <c r="C43" s="11">
        <f>+C44+C45+C46+C47+C48+C49+C50+C51+C52+C53+C54+C55+C56+C57+C58+C59+C60+C61</f>
        <v>63155671</v>
      </c>
      <c r="D43" s="11">
        <f>+D44+D45+D46+D47+D48+D49+D50+D51+D52+D53+D54+D55+D56+D57+D58+D59+D60+D61</f>
        <v>0</v>
      </c>
      <c r="E43" s="11">
        <f>+E44+E45+E46+E47+E48+E49+E50+E51+E52+E53+E54+E55+E56+E57+E58+E59+E60+E61</f>
        <v>0</v>
      </c>
      <c r="F43" s="11">
        <f>+C43+D43+E43</f>
        <v>63155671</v>
      </c>
      <c r="G43" s="31">
        <f>+G44+G45+G46+G47+G48+G49+G50+G51+G52+G53+G54+G55+G56+G57+G58+G59+G60+G61</f>
        <v>0</v>
      </c>
      <c r="H43" s="11">
        <f>+F43-G43</f>
        <v>63155671</v>
      </c>
    </row>
    <row r="44" spans="2:8" ht="14.25">
      <c r="B44" s="13" t="s">
        <v>12</v>
      </c>
      <c r="C44" s="14">
        <v>0</v>
      </c>
      <c r="D44" s="14">
        <v>0</v>
      </c>
      <c r="E44" s="14">
        <v>0</v>
      </c>
      <c r="F44" s="14">
        <f>+C44+D44+E44</f>
        <v>0</v>
      </c>
      <c r="G44" s="14"/>
      <c r="H44" s="14">
        <f>+F44-G44</f>
        <v>0</v>
      </c>
    </row>
    <row r="45" spans="2:8" ht="14.25">
      <c r="B45" s="16" t="s">
        <v>14</v>
      </c>
      <c r="C45" s="17">
        <v>12603952</v>
      </c>
      <c r="D45" s="17">
        <v>0</v>
      </c>
      <c r="E45" s="17">
        <v>0</v>
      </c>
      <c r="F45" s="17">
        <f>+C45+D45+E45</f>
        <v>12603952</v>
      </c>
      <c r="G45" s="17"/>
      <c r="H45" s="17">
        <f>+F45-G45</f>
        <v>12603952</v>
      </c>
    </row>
    <row r="46" spans="2:8" ht="14.25">
      <c r="B46" s="16" t="s">
        <v>16</v>
      </c>
      <c r="C46" s="17">
        <v>0</v>
      </c>
      <c r="D46" s="17">
        <v>0</v>
      </c>
      <c r="E46" s="17">
        <v>0</v>
      </c>
      <c r="F46" s="17">
        <f>+C46+D46+E46</f>
        <v>0</v>
      </c>
      <c r="G46" s="17"/>
      <c r="H46" s="17">
        <f>+F46-G46</f>
        <v>0</v>
      </c>
    </row>
    <row r="47" spans="2:8" ht="14.25">
      <c r="B47" s="16" t="s">
        <v>18</v>
      </c>
      <c r="C47" s="17">
        <v>13680000</v>
      </c>
      <c r="D47" s="17">
        <v>0</v>
      </c>
      <c r="E47" s="17">
        <v>0</v>
      </c>
      <c r="F47" s="17">
        <f>+C47+D47+E47</f>
        <v>13680000</v>
      </c>
      <c r="G47" s="17"/>
      <c r="H47" s="17">
        <f>+F47-G47</f>
        <v>13680000</v>
      </c>
    </row>
    <row r="48" spans="2:8" ht="14.25">
      <c r="B48" s="16" t="s">
        <v>20</v>
      </c>
      <c r="C48" s="17">
        <v>0</v>
      </c>
      <c r="D48" s="17">
        <v>0</v>
      </c>
      <c r="E48" s="17">
        <v>0</v>
      </c>
      <c r="F48" s="17">
        <f>+C48+D48+E48</f>
        <v>0</v>
      </c>
      <c r="G48" s="17"/>
      <c r="H48" s="17">
        <f>+F48-G48</f>
        <v>0</v>
      </c>
    </row>
    <row r="49" spans="2:8" ht="14.25">
      <c r="B49" s="16" t="s">
        <v>22</v>
      </c>
      <c r="C49" s="17">
        <v>8134776</v>
      </c>
      <c r="D49" s="17">
        <v>0</v>
      </c>
      <c r="E49" s="17">
        <v>0</v>
      </c>
      <c r="F49" s="17">
        <f>+C49+D49+E49</f>
        <v>8134776</v>
      </c>
      <c r="G49" s="17"/>
      <c r="H49" s="17">
        <f>+F49-G49</f>
        <v>8134776</v>
      </c>
    </row>
    <row r="50" spans="2:8" ht="14.25">
      <c r="B50" s="16" t="s">
        <v>24</v>
      </c>
      <c r="C50" s="17">
        <v>0</v>
      </c>
      <c r="D50" s="17">
        <v>0</v>
      </c>
      <c r="E50" s="17">
        <v>0</v>
      </c>
      <c r="F50" s="17">
        <f>+C50+D50+E50</f>
        <v>0</v>
      </c>
      <c r="G50" s="17"/>
      <c r="H50" s="17">
        <f>+F50-G50</f>
        <v>0</v>
      </c>
    </row>
    <row r="51" spans="2:8" ht="14.25">
      <c r="B51" s="16" t="s">
        <v>77</v>
      </c>
      <c r="C51" s="17">
        <v>0</v>
      </c>
      <c r="D51" s="17">
        <v>0</v>
      </c>
      <c r="E51" s="17">
        <v>0</v>
      </c>
      <c r="F51" s="17">
        <f>+C51+D51+E51</f>
        <v>0</v>
      </c>
      <c r="G51" s="17"/>
      <c r="H51" s="17">
        <f>+F51-G51</f>
        <v>0</v>
      </c>
    </row>
    <row r="52" spans="2:8" ht="14.25">
      <c r="B52" s="16" t="s">
        <v>26</v>
      </c>
      <c r="C52" s="17">
        <v>0</v>
      </c>
      <c r="D52" s="17">
        <v>0</v>
      </c>
      <c r="E52" s="17">
        <v>0</v>
      </c>
      <c r="F52" s="17">
        <f>+C52+D52+E52</f>
        <v>0</v>
      </c>
      <c r="G52" s="17"/>
      <c r="H52" s="17">
        <f>+F52-G52</f>
        <v>0</v>
      </c>
    </row>
    <row r="53" spans="2:8" ht="14.25">
      <c r="B53" s="16" t="s">
        <v>28</v>
      </c>
      <c r="C53" s="17">
        <v>26402817</v>
      </c>
      <c r="D53" s="17">
        <v>0</v>
      </c>
      <c r="E53" s="17">
        <v>0</v>
      </c>
      <c r="F53" s="17">
        <f>+C53+D53+E53</f>
        <v>26402817</v>
      </c>
      <c r="G53" s="17"/>
      <c r="H53" s="17">
        <f>+F53-G53</f>
        <v>26402817</v>
      </c>
    </row>
    <row r="54" spans="2:8" ht="14.25">
      <c r="B54" s="16" t="s">
        <v>30</v>
      </c>
      <c r="C54" s="17">
        <v>12252</v>
      </c>
      <c r="D54" s="17">
        <v>0</v>
      </c>
      <c r="E54" s="17">
        <v>0</v>
      </c>
      <c r="F54" s="17">
        <f>+C54+D54+E54</f>
        <v>12252</v>
      </c>
      <c r="G54" s="17"/>
      <c r="H54" s="17">
        <f>+F54-G54</f>
        <v>12252</v>
      </c>
    </row>
    <row r="55" spans="2:8" ht="14.25">
      <c r="B55" s="16" t="s">
        <v>32</v>
      </c>
      <c r="C55" s="17">
        <v>2321874</v>
      </c>
      <c r="D55" s="17">
        <v>0</v>
      </c>
      <c r="E55" s="17">
        <v>0</v>
      </c>
      <c r="F55" s="17">
        <f>+C55+D55+E55</f>
        <v>2321874</v>
      </c>
      <c r="G55" s="17"/>
      <c r="H55" s="17">
        <f>+F55-G55</f>
        <v>2321874</v>
      </c>
    </row>
    <row r="56" spans="2:8" ht="14.25">
      <c r="B56" s="16" t="s">
        <v>33</v>
      </c>
      <c r="C56" s="17">
        <v>0</v>
      </c>
      <c r="D56" s="17">
        <v>0</v>
      </c>
      <c r="E56" s="17">
        <v>0</v>
      </c>
      <c r="F56" s="17">
        <f>+C56+D56+E56</f>
        <v>0</v>
      </c>
      <c r="G56" s="17"/>
      <c r="H56" s="17">
        <f>+F56-G56</f>
        <v>0</v>
      </c>
    </row>
    <row r="57" spans="2:8" ht="14.25">
      <c r="B57" s="16" t="s">
        <v>34</v>
      </c>
      <c r="C57" s="17">
        <v>0</v>
      </c>
      <c r="D57" s="17">
        <v>0</v>
      </c>
      <c r="E57" s="17">
        <v>0</v>
      </c>
      <c r="F57" s="17">
        <f>+C57+D57+E57</f>
        <v>0</v>
      </c>
      <c r="G57" s="17"/>
      <c r="H57" s="17">
        <f>+F57-G57</f>
        <v>0</v>
      </c>
    </row>
    <row r="58" spans="2:8" ht="14.25">
      <c r="B58" s="16" t="s">
        <v>76</v>
      </c>
      <c r="C58" s="17">
        <v>0</v>
      </c>
      <c r="D58" s="17">
        <v>0</v>
      </c>
      <c r="E58" s="17">
        <v>0</v>
      </c>
      <c r="F58" s="17">
        <f>+C58+D58+E58</f>
        <v>0</v>
      </c>
      <c r="G58" s="17"/>
      <c r="H58" s="17">
        <f>+F58-G58</f>
        <v>0</v>
      </c>
    </row>
    <row r="59" spans="2:8" ht="14.25">
      <c r="B59" s="16" t="s">
        <v>35</v>
      </c>
      <c r="C59" s="17">
        <v>0</v>
      </c>
      <c r="D59" s="17">
        <v>0</v>
      </c>
      <c r="E59" s="17">
        <v>0</v>
      </c>
      <c r="F59" s="17">
        <f>+C59+D59+E59</f>
        <v>0</v>
      </c>
      <c r="G59" s="17"/>
      <c r="H59" s="17">
        <f>+F59-G59</f>
        <v>0</v>
      </c>
    </row>
    <row r="60" spans="2:8" ht="14.25">
      <c r="B60" s="16" t="s">
        <v>36</v>
      </c>
      <c r="C60" s="17">
        <v>0</v>
      </c>
      <c r="D60" s="17">
        <v>0</v>
      </c>
      <c r="E60" s="17">
        <v>0</v>
      </c>
      <c r="F60" s="17">
        <f>+C60+D60+E60</f>
        <v>0</v>
      </c>
      <c r="G60" s="17"/>
      <c r="H60" s="17">
        <f>+F60-G60</f>
        <v>0</v>
      </c>
    </row>
    <row r="61" spans="2:8" ht="14.25">
      <c r="B61" s="16" t="s">
        <v>37</v>
      </c>
      <c r="C61" s="17">
        <v>0</v>
      </c>
      <c r="D61" s="17">
        <v>0</v>
      </c>
      <c r="E61" s="17">
        <v>0</v>
      </c>
      <c r="F61" s="17">
        <f>+C61+D61+E61</f>
        <v>0</v>
      </c>
      <c r="G61" s="17"/>
      <c r="H61" s="17">
        <f>+F61-G61</f>
        <v>0</v>
      </c>
    </row>
    <row r="62" spans="2:8" ht="14.25">
      <c r="B62" s="10" t="s">
        <v>39</v>
      </c>
      <c r="C62" s="11">
        <f>+C63+C64+C65+C66+C67+C68+C69+C70+C71</f>
        <v>232945514</v>
      </c>
      <c r="D62" s="11">
        <f>+D63+D64+D65+D66+D67+D68+D69+D70+D71</f>
        <v>0</v>
      </c>
      <c r="E62" s="11">
        <f>+E63+E64+E65+E66+E67+E68+E69+E70+E71</f>
        <v>0</v>
      </c>
      <c r="F62" s="11">
        <f>+C62+D62+E62</f>
        <v>232945514</v>
      </c>
      <c r="G62" s="31">
        <f>+G63+G64+G65+G66+G67+G68+G69+G70+G71</f>
        <v>0</v>
      </c>
      <c r="H62" s="11">
        <f>+F62-G62</f>
        <v>232945514</v>
      </c>
    </row>
    <row r="63" spans="2:8" ht="14.25">
      <c r="B63" s="13" t="s">
        <v>41</v>
      </c>
      <c r="C63" s="14">
        <v>183560000</v>
      </c>
      <c r="D63" s="14">
        <v>0</v>
      </c>
      <c r="E63" s="14">
        <v>0</v>
      </c>
      <c r="F63" s="14">
        <f>+C63+D63+E63</f>
        <v>183560000</v>
      </c>
      <c r="G63" s="14"/>
      <c r="H63" s="14">
        <f>+F63-G63</f>
        <v>183560000</v>
      </c>
    </row>
    <row r="64" spans="2:8" ht="14.25">
      <c r="B64" s="16" t="s">
        <v>43</v>
      </c>
      <c r="C64" s="17">
        <v>0</v>
      </c>
      <c r="D64" s="17">
        <v>0</v>
      </c>
      <c r="E64" s="17">
        <v>0</v>
      </c>
      <c r="F64" s="17">
        <f>+C64+D64+E64</f>
        <v>0</v>
      </c>
      <c r="G64" s="17"/>
      <c r="H64" s="17">
        <f>+F64-G64</f>
        <v>0</v>
      </c>
    </row>
    <row r="65" spans="2:8" ht="14.25">
      <c r="B65" s="16" t="s">
        <v>45</v>
      </c>
      <c r="C65" s="17">
        <v>20825664</v>
      </c>
      <c r="D65" s="17">
        <v>0</v>
      </c>
      <c r="E65" s="17">
        <v>0</v>
      </c>
      <c r="F65" s="17">
        <f>+C65+D65+E65</f>
        <v>20825664</v>
      </c>
      <c r="G65" s="17"/>
      <c r="H65" s="17">
        <f>+F65-G65</f>
        <v>20825664</v>
      </c>
    </row>
    <row r="66" spans="2:8" ht="14.25">
      <c r="B66" s="16" t="s">
        <v>47</v>
      </c>
      <c r="C66" s="17">
        <v>0</v>
      </c>
      <c r="D66" s="17">
        <v>0</v>
      </c>
      <c r="E66" s="17">
        <v>0</v>
      </c>
      <c r="F66" s="17">
        <f>+C66+D66+E66</f>
        <v>0</v>
      </c>
      <c r="G66" s="17"/>
      <c r="H66" s="17">
        <f>+F66-G66</f>
        <v>0</v>
      </c>
    </row>
    <row r="67" spans="2:8" ht="14.25">
      <c r="B67" s="16" t="s">
        <v>75</v>
      </c>
      <c r="C67" s="17">
        <v>0</v>
      </c>
      <c r="D67" s="17">
        <v>0</v>
      </c>
      <c r="E67" s="17">
        <v>0</v>
      </c>
      <c r="F67" s="17">
        <f>+C67+D67+E67</f>
        <v>0</v>
      </c>
      <c r="G67" s="17"/>
      <c r="H67" s="17">
        <f>+F67-G67</f>
        <v>0</v>
      </c>
    </row>
    <row r="68" spans="2:8" ht="14.25">
      <c r="B68" s="16" t="s">
        <v>49</v>
      </c>
      <c r="C68" s="17">
        <v>28559850</v>
      </c>
      <c r="D68" s="17">
        <v>0</v>
      </c>
      <c r="E68" s="17">
        <v>0</v>
      </c>
      <c r="F68" s="17">
        <f>+C68+D68+E68</f>
        <v>28559850</v>
      </c>
      <c r="G68" s="17"/>
      <c r="H68" s="17">
        <f>+F68-G68</f>
        <v>28559850</v>
      </c>
    </row>
    <row r="69" spans="2:8" ht="14.25">
      <c r="B69" s="16" t="s">
        <v>50</v>
      </c>
      <c r="C69" s="17">
        <v>0</v>
      </c>
      <c r="D69" s="17">
        <v>0</v>
      </c>
      <c r="E69" s="17">
        <v>0</v>
      </c>
      <c r="F69" s="17">
        <f>+C69+D69+E69</f>
        <v>0</v>
      </c>
      <c r="G69" s="17"/>
      <c r="H69" s="17">
        <f>+F69-G69</f>
        <v>0</v>
      </c>
    </row>
    <row r="70" spans="2:8" ht="14.25">
      <c r="B70" s="16" t="s">
        <v>51</v>
      </c>
      <c r="C70" s="17">
        <v>0</v>
      </c>
      <c r="D70" s="17">
        <v>0</v>
      </c>
      <c r="E70" s="17">
        <v>0</v>
      </c>
      <c r="F70" s="17">
        <f>+C70+D70+E70</f>
        <v>0</v>
      </c>
      <c r="G70" s="17"/>
      <c r="H70" s="17">
        <f>+F70-G70</f>
        <v>0</v>
      </c>
    </row>
    <row r="71" spans="2:8" ht="14.25">
      <c r="B71" s="16" t="s">
        <v>53</v>
      </c>
      <c r="C71" s="17">
        <v>0</v>
      </c>
      <c r="D71" s="17">
        <v>0</v>
      </c>
      <c r="E71" s="17">
        <v>0</v>
      </c>
      <c r="F71" s="17">
        <f>+C71+D71+E71</f>
        <v>0</v>
      </c>
      <c r="G71" s="17"/>
      <c r="H71" s="17">
        <f>+F71-G71</f>
        <v>0</v>
      </c>
    </row>
    <row r="72" spans="2:8" ht="14.25">
      <c r="B72" s="10" t="s">
        <v>55</v>
      </c>
      <c r="C72" s="11">
        <f>+C43 +C62</f>
        <v>296101185</v>
      </c>
      <c r="D72" s="11">
        <f>+D43 +D62</f>
        <v>0</v>
      </c>
      <c r="E72" s="11">
        <f>+E43 +E62</f>
        <v>0</v>
      </c>
      <c r="F72" s="11">
        <f>+C72+D72+E72</f>
        <v>296101185</v>
      </c>
      <c r="G72" s="31">
        <f>+G43 +G62</f>
        <v>0</v>
      </c>
      <c r="H72" s="11">
        <f>+F72-G72</f>
        <v>296101185</v>
      </c>
    </row>
    <row r="73" spans="2:8" ht="14.25">
      <c r="B73" s="21" t="s">
        <v>57</v>
      </c>
      <c r="C73" s="22"/>
      <c r="D73" s="22"/>
      <c r="E73" s="22"/>
      <c r="F73" s="22"/>
      <c r="G73" s="22"/>
      <c r="H73" s="22"/>
    </row>
    <row r="74" spans="2:8" ht="14.25">
      <c r="B74" s="13" t="s">
        <v>59</v>
      </c>
      <c r="C74" s="14">
        <v>323347000</v>
      </c>
      <c r="D74" s="14">
        <v>0</v>
      </c>
      <c r="E74" s="14">
        <v>0</v>
      </c>
      <c r="F74" s="14">
        <f>+C74+D74+E74</f>
        <v>323347000</v>
      </c>
      <c r="G74" s="14"/>
      <c r="H74" s="14">
        <f>+F74-G74</f>
        <v>323347000</v>
      </c>
    </row>
    <row r="75" spans="2:8" ht="14.25">
      <c r="B75" s="16" t="s">
        <v>61</v>
      </c>
      <c r="C75" s="17">
        <v>1113970051</v>
      </c>
      <c r="D75" s="17">
        <v>0</v>
      </c>
      <c r="E75" s="17">
        <v>0</v>
      </c>
      <c r="F75" s="17">
        <f>+C75+D75+E75</f>
        <v>1113970051</v>
      </c>
      <c r="G75" s="17"/>
      <c r="H75" s="17">
        <f>+F75-G75</f>
        <v>1113970051</v>
      </c>
    </row>
    <row r="76" spans="2:8" ht="14.25">
      <c r="B76" s="16" t="s">
        <v>63</v>
      </c>
      <c r="C76" s="17">
        <v>0</v>
      </c>
      <c r="D76" s="17">
        <v>0</v>
      </c>
      <c r="E76" s="17">
        <v>0</v>
      </c>
      <c r="F76" s="17">
        <f>+C76+D76+E76</f>
        <v>0</v>
      </c>
      <c r="G76" s="17"/>
      <c r="H76" s="17">
        <f>+F76-G76</f>
        <v>0</v>
      </c>
    </row>
    <row r="77" spans="2:8" ht="14.25">
      <c r="B77" s="16" t="s">
        <v>65</v>
      </c>
      <c r="C77" s="17">
        <v>543055080</v>
      </c>
      <c r="D77" s="17">
        <v>0</v>
      </c>
      <c r="E77" s="17">
        <v>0</v>
      </c>
      <c r="F77" s="17">
        <f>+C77+D77+E77</f>
        <v>543055080</v>
      </c>
      <c r="G77" s="17"/>
      <c r="H77" s="17">
        <f>+F77-G77</f>
        <v>543055080</v>
      </c>
    </row>
    <row r="78" spans="2:8" ht="14.25">
      <c r="B78" s="19" t="s">
        <v>67</v>
      </c>
      <c r="C78" s="20">
        <v>-12104308</v>
      </c>
      <c r="D78" s="20">
        <v>0</v>
      </c>
      <c r="E78" s="20">
        <v>0</v>
      </c>
      <c r="F78" s="20">
        <f>+C78+D78+E78</f>
        <v>-12104308</v>
      </c>
      <c r="G78" s="20"/>
      <c r="H78" s="20">
        <f>+F78-G78</f>
        <v>-12104308</v>
      </c>
    </row>
    <row r="79" spans="2:8" ht="14.25">
      <c r="B79" s="10" t="s">
        <v>72</v>
      </c>
      <c r="C79" s="11">
        <f>+C74 +C75 +C76 +C77</f>
        <v>1980372131</v>
      </c>
      <c r="D79" s="11">
        <f>+D74 +D75 +D76 +D77</f>
        <v>0</v>
      </c>
      <c r="E79" s="11">
        <f>+E74 +E75 +E76 +E77</f>
        <v>0</v>
      </c>
      <c r="F79" s="11">
        <f>+C79+D79+E79</f>
        <v>1980372131</v>
      </c>
      <c r="G79" s="31">
        <f>+G74 +G75 +G76 +G77</f>
        <v>0</v>
      </c>
      <c r="H79" s="11">
        <f>+F79-G79</f>
        <v>1980372131</v>
      </c>
    </row>
    <row r="80" spans="2:8" ht="14.25">
      <c r="B80" s="21" t="s">
        <v>74</v>
      </c>
      <c r="C80" s="22">
        <f>+C72 +C79</f>
        <v>2276473316</v>
      </c>
      <c r="D80" s="22">
        <f>+D72 +D79</f>
        <v>0</v>
      </c>
      <c r="E80" s="22">
        <f>+E72 +E79</f>
        <v>0</v>
      </c>
      <c r="F80" s="22">
        <f>+C80+D80+E80</f>
        <v>2276473316</v>
      </c>
      <c r="G80" s="31">
        <f>+G72 +G79</f>
        <v>0</v>
      </c>
      <c r="H80" s="22">
        <f>+F80-G80</f>
        <v>2276473316</v>
      </c>
    </row>
  </sheetData>
  <mergeCells count="2">
    <mergeCell ref="B3:H3"/>
    <mergeCell ref="B5:H5"/>
  </mergeCells>
  <phoneticPr fontId="2"/>
  <pageMargins left="0.7" right="0.7" top="0.75" bottom="0.75" header="0.3" footer="0.3"/>
  <pageSetup paperSize="9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83"/>
  <sheetViews>
    <sheetView showGridLines="0" workbookViewId="0"/>
  </sheetViews>
  <sheetFormatPr defaultRowHeight="13.5"/>
  <cols>
    <col min="1" max="1" width="2.875" customWidth="1"/>
    <col min="2" max="2" width="44.375" customWidth="1"/>
    <col min="3" max="7" width="20.75" customWidth="1"/>
  </cols>
  <sheetData>
    <row r="1" spans="2:7" ht="14.25">
      <c r="B1" s="1"/>
      <c r="C1" s="1"/>
      <c r="D1" s="1"/>
      <c r="E1" s="1"/>
      <c r="F1" s="1"/>
      <c r="G1" s="1"/>
    </row>
    <row r="2" spans="2:7" ht="21">
      <c r="B2" s="4"/>
      <c r="C2" s="4"/>
      <c r="D2" s="4"/>
      <c r="E2" s="1"/>
      <c r="F2" s="3"/>
      <c r="G2" s="3" t="s">
        <v>100</v>
      </c>
    </row>
    <row r="3" spans="2:7" ht="21">
      <c r="B3" s="23" t="s">
        <v>99</v>
      </c>
      <c r="C3" s="23"/>
      <c r="D3" s="23"/>
      <c r="E3" s="23"/>
      <c r="F3" s="23"/>
      <c r="G3" s="23"/>
    </row>
    <row r="4" spans="2:7" ht="14.25">
      <c r="B4" s="5"/>
      <c r="C4" s="5"/>
      <c r="D4" s="5"/>
      <c r="E4" s="5"/>
      <c r="F4" s="1"/>
      <c r="G4" s="1"/>
    </row>
    <row r="5" spans="2:7" ht="21">
      <c r="B5" s="24" t="s">
        <v>88</v>
      </c>
      <c r="C5" s="24"/>
      <c r="D5" s="24"/>
      <c r="E5" s="24"/>
      <c r="F5" s="24"/>
      <c r="G5" s="24"/>
    </row>
    <row r="6" spans="2:7" ht="15.75">
      <c r="B6" s="6"/>
      <c r="C6" s="6"/>
      <c r="D6" s="6"/>
      <c r="E6" s="1"/>
      <c r="F6" s="1"/>
      <c r="G6" s="6" t="s">
        <v>87</v>
      </c>
    </row>
    <row r="7" spans="2:7" ht="14.25">
      <c r="B7" s="48" t="s">
        <v>86</v>
      </c>
      <c r="C7" s="49" t="s">
        <v>98</v>
      </c>
      <c r="D7" s="49" t="s">
        <v>97</v>
      </c>
      <c r="E7" s="48" t="s">
        <v>96</v>
      </c>
      <c r="F7" s="48" t="s">
        <v>95</v>
      </c>
      <c r="G7" s="48" t="s">
        <v>94</v>
      </c>
    </row>
    <row r="8" spans="2:7" ht="14.25">
      <c r="B8" s="9" t="s">
        <v>79</v>
      </c>
      <c r="C8" s="39"/>
      <c r="D8" s="39"/>
      <c r="E8" s="39"/>
      <c r="F8" s="39"/>
      <c r="G8" s="39"/>
    </row>
    <row r="9" spans="2:7" ht="14.25">
      <c r="B9" s="41" t="s">
        <v>9</v>
      </c>
      <c r="C9" s="40">
        <f>+C10+C11+C12+C13+C14+C15+C16+C17+C18+C19+C20</f>
        <v>263043941</v>
      </c>
      <c r="D9" s="40">
        <f>+D10+D11+D12+D13+D14+D15+D16+D17+D18+D19+D20</f>
        <v>35688175</v>
      </c>
      <c r="E9" s="40">
        <f>+C9+D9</f>
        <v>298732116</v>
      </c>
      <c r="F9" s="40">
        <f>+F10+F11+F12+F13+F14+F15+F16+F17+F18+F19+F20</f>
        <v>0</v>
      </c>
      <c r="G9" s="40">
        <f>E9-F9</f>
        <v>298732116</v>
      </c>
    </row>
    <row r="10" spans="2:7" ht="14.25">
      <c r="B10" s="47" t="s">
        <v>11</v>
      </c>
      <c r="C10" s="46">
        <v>182633344</v>
      </c>
      <c r="D10" s="46">
        <v>22636798</v>
      </c>
      <c r="E10" s="46">
        <f>+C10+D10</f>
        <v>205270142</v>
      </c>
      <c r="F10" s="46"/>
      <c r="G10" s="46">
        <f>E10-F10</f>
        <v>205270142</v>
      </c>
    </row>
    <row r="11" spans="2:7" ht="14.25">
      <c r="B11" s="45" t="s">
        <v>13</v>
      </c>
      <c r="C11" s="44"/>
      <c r="D11" s="44"/>
      <c r="E11" s="44">
        <f>+C11+D11</f>
        <v>0</v>
      </c>
      <c r="F11" s="44"/>
      <c r="G11" s="44">
        <f>E11-F11</f>
        <v>0</v>
      </c>
    </row>
    <row r="12" spans="2:7" ht="14.25">
      <c r="B12" s="45" t="s">
        <v>15</v>
      </c>
      <c r="C12" s="44">
        <v>75826233</v>
      </c>
      <c r="D12" s="44">
        <v>11559977</v>
      </c>
      <c r="E12" s="44">
        <f>+C12+D12</f>
        <v>87386210</v>
      </c>
      <c r="F12" s="44"/>
      <c r="G12" s="44">
        <f>E12-F12</f>
        <v>87386210</v>
      </c>
    </row>
    <row r="13" spans="2:7" ht="14.25">
      <c r="B13" s="45" t="s">
        <v>17</v>
      </c>
      <c r="C13" s="44">
        <v>1612364</v>
      </c>
      <c r="D13" s="44"/>
      <c r="E13" s="44">
        <f>+C13+D13</f>
        <v>1612364</v>
      </c>
      <c r="F13" s="44"/>
      <c r="G13" s="44">
        <f>E13-F13</f>
        <v>1612364</v>
      </c>
    </row>
    <row r="14" spans="2:7" ht="14.25">
      <c r="B14" s="45" t="s">
        <v>19</v>
      </c>
      <c r="C14" s="44">
        <v>1847000</v>
      </c>
      <c r="D14" s="44">
        <v>606000</v>
      </c>
      <c r="E14" s="44">
        <f>+C14+D14</f>
        <v>2453000</v>
      </c>
      <c r="F14" s="44"/>
      <c r="G14" s="44">
        <f>E14-F14</f>
        <v>2453000</v>
      </c>
    </row>
    <row r="15" spans="2:7" ht="14.25">
      <c r="B15" s="45" t="s">
        <v>21</v>
      </c>
      <c r="C15" s="44"/>
      <c r="D15" s="44"/>
      <c r="E15" s="44">
        <f>+C15+D15</f>
        <v>0</v>
      </c>
      <c r="F15" s="44"/>
      <c r="G15" s="44">
        <f>E15-F15</f>
        <v>0</v>
      </c>
    </row>
    <row r="16" spans="2:7" ht="14.25">
      <c r="B16" s="45" t="s">
        <v>23</v>
      </c>
      <c r="C16" s="44"/>
      <c r="D16" s="44"/>
      <c r="E16" s="44">
        <f>+C16+D16</f>
        <v>0</v>
      </c>
      <c r="F16" s="44"/>
      <c r="G16" s="44">
        <f>E16-F16</f>
        <v>0</v>
      </c>
    </row>
    <row r="17" spans="2:7" ht="14.25">
      <c r="B17" s="45" t="s">
        <v>25</v>
      </c>
      <c r="C17" s="44">
        <v>30000</v>
      </c>
      <c r="D17" s="44"/>
      <c r="E17" s="44">
        <f>+C17+D17</f>
        <v>30000</v>
      </c>
      <c r="F17" s="44"/>
      <c r="G17" s="44">
        <f>E17-F17</f>
        <v>30000</v>
      </c>
    </row>
    <row r="18" spans="2:7" ht="14.25">
      <c r="B18" s="45" t="s">
        <v>27</v>
      </c>
      <c r="C18" s="44">
        <v>1095000</v>
      </c>
      <c r="D18" s="44">
        <v>885400</v>
      </c>
      <c r="E18" s="44">
        <f>+C18+D18</f>
        <v>1980400</v>
      </c>
      <c r="F18" s="44"/>
      <c r="G18" s="44">
        <f>E18-F18</f>
        <v>1980400</v>
      </c>
    </row>
    <row r="19" spans="2:7" ht="14.25">
      <c r="B19" s="45" t="s">
        <v>29</v>
      </c>
      <c r="C19" s="44"/>
      <c r="D19" s="44"/>
      <c r="E19" s="44">
        <f>+C19+D19</f>
        <v>0</v>
      </c>
      <c r="F19" s="44"/>
      <c r="G19" s="44">
        <f>E19-F19</f>
        <v>0</v>
      </c>
    </row>
    <row r="20" spans="2:7" ht="14.25">
      <c r="B20" s="45" t="s">
        <v>31</v>
      </c>
      <c r="C20" s="44"/>
      <c r="D20" s="44"/>
      <c r="E20" s="44">
        <f>+C20+D20</f>
        <v>0</v>
      </c>
      <c r="F20" s="44"/>
      <c r="G20" s="44">
        <f>E20-F20</f>
        <v>0</v>
      </c>
    </row>
    <row r="21" spans="2:7" ht="14.25">
      <c r="B21" s="41" t="s">
        <v>38</v>
      </c>
      <c r="C21" s="40">
        <f>+C22 +C26</f>
        <v>1967536582</v>
      </c>
      <c r="D21" s="40">
        <f>+D22 +D26</f>
        <v>10204618</v>
      </c>
      <c r="E21" s="40">
        <f>+C21+D21</f>
        <v>1977741200</v>
      </c>
      <c r="F21" s="40">
        <f>+F22 +F26</f>
        <v>0</v>
      </c>
      <c r="G21" s="40">
        <f>E21-F21</f>
        <v>1977741200</v>
      </c>
    </row>
    <row r="22" spans="2:7" ht="14.25">
      <c r="B22" s="41" t="s">
        <v>40</v>
      </c>
      <c r="C22" s="40">
        <f>+C23+C24+C25</f>
        <v>1881214431</v>
      </c>
      <c r="D22" s="40">
        <f>+D23+D24+D25</f>
        <v>0</v>
      </c>
      <c r="E22" s="40">
        <f>+C22+D22</f>
        <v>1881214431</v>
      </c>
      <c r="F22" s="40">
        <f>+F23+F24+F25</f>
        <v>0</v>
      </c>
      <c r="G22" s="40">
        <f>E22-F22</f>
        <v>1881214431</v>
      </c>
    </row>
    <row r="23" spans="2:7" ht="14.25">
      <c r="B23" s="47" t="s">
        <v>42</v>
      </c>
      <c r="C23" s="46">
        <v>908075983</v>
      </c>
      <c r="D23" s="46"/>
      <c r="E23" s="46">
        <f>+C23+D23</f>
        <v>908075983</v>
      </c>
      <c r="F23" s="46"/>
      <c r="G23" s="46">
        <f>E23-F23</f>
        <v>908075983</v>
      </c>
    </row>
    <row r="24" spans="2:7" ht="14.25">
      <c r="B24" s="45" t="s">
        <v>44</v>
      </c>
      <c r="C24" s="44">
        <v>973138448</v>
      </c>
      <c r="D24" s="44"/>
      <c r="E24" s="44">
        <f>+C24+D24</f>
        <v>973138448</v>
      </c>
      <c r="F24" s="44"/>
      <c r="G24" s="44">
        <f>E24-F24</f>
        <v>973138448</v>
      </c>
    </row>
    <row r="25" spans="2:7" ht="14.25">
      <c r="B25" s="45" t="s">
        <v>46</v>
      </c>
      <c r="C25" s="44"/>
      <c r="D25" s="44"/>
      <c r="E25" s="44">
        <f>+C25+D25</f>
        <v>0</v>
      </c>
      <c r="F25" s="44"/>
      <c r="G25" s="44">
        <f>E25-F25</f>
        <v>0</v>
      </c>
    </row>
    <row r="26" spans="2:7" ht="14.25">
      <c r="B26" s="41" t="s">
        <v>48</v>
      </c>
      <c r="C26" s="40">
        <f>+C27+C28+C29+C30+C31+C32+C33+C34+C35+C36+C37+C38+C39+C40</f>
        <v>86322151</v>
      </c>
      <c r="D26" s="40">
        <f>+D27+D28+D29+D30+D31+D32+D33+D34+D35+D36+D37+D38+D39+D40</f>
        <v>10204618</v>
      </c>
      <c r="E26" s="40">
        <f>+C26+D26</f>
        <v>96526769</v>
      </c>
      <c r="F26" s="40">
        <f>+F27+F28+F29+F30+F31+F32+F33+F34+F35+F36+F37+F38+F39+F40</f>
        <v>0</v>
      </c>
      <c r="G26" s="40">
        <f>E26-F26</f>
        <v>96526769</v>
      </c>
    </row>
    <row r="27" spans="2:7" ht="14.25">
      <c r="B27" s="47" t="s">
        <v>42</v>
      </c>
      <c r="C27" s="46">
        <v>2570289</v>
      </c>
      <c r="D27" s="46"/>
      <c r="E27" s="46">
        <f>+C27+D27</f>
        <v>2570289</v>
      </c>
      <c r="F27" s="46"/>
      <c r="G27" s="46">
        <f>E27-F27</f>
        <v>2570289</v>
      </c>
    </row>
    <row r="28" spans="2:7" ht="14.25">
      <c r="B28" s="45" t="s">
        <v>44</v>
      </c>
      <c r="C28" s="44">
        <v>3323734</v>
      </c>
      <c r="D28" s="44"/>
      <c r="E28" s="44">
        <f>+C28+D28</f>
        <v>3323734</v>
      </c>
      <c r="F28" s="44"/>
      <c r="G28" s="44">
        <f>E28-F28</f>
        <v>3323734</v>
      </c>
    </row>
    <row r="29" spans="2:7" ht="14.25">
      <c r="B29" s="45" t="s">
        <v>52</v>
      </c>
      <c r="C29" s="44">
        <v>396273</v>
      </c>
      <c r="D29" s="44"/>
      <c r="E29" s="44">
        <f>+C29+D29</f>
        <v>396273</v>
      </c>
      <c r="F29" s="44"/>
      <c r="G29" s="44">
        <f>E29-F29</f>
        <v>396273</v>
      </c>
    </row>
    <row r="30" spans="2:7" ht="14.25">
      <c r="B30" s="45" t="s">
        <v>54</v>
      </c>
      <c r="C30" s="44"/>
      <c r="D30" s="44"/>
      <c r="E30" s="44">
        <f>+C30+D30</f>
        <v>0</v>
      </c>
      <c r="F30" s="44"/>
      <c r="G30" s="44">
        <f>E30-F30</f>
        <v>0</v>
      </c>
    </row>
    <row r="31" spans="2:7" ht="14.25">
      <c r="B31" s="45" t="s">
        <v>56</v>
      </c>
      <c r="C31" s="44">
        <v>8</v>
      </c>
      <c r="D31" s="44">
        <v>1747151</v>
      </c>
      <c r="E31" s="44">
        <f>+C31+D31</f>
        <v>1747159</v>
      </c>
      <c r="F31" s="44"/>
      <c r="G31" s="44">
        <f>E31-F31</f>
        <v>1747159</v>
      </c>
    </row>
    <row r="32" spans="2:7" ht="14.25">
      <c r="B32" s="45" t="s">
        <v>58</v>
      </c>
      <c r="C32" s="44">
        <v>18246665</v>
      </c>
      <c r="D32" s="44">
        <v>2295907</v>
      </c>
      <c r="E32" s="44">
        <f>+C32+D32</f>
        <v>20542572</v>
      </c>
      <c r="F32" s="44"/>
      <c r="G32" s="44">
        <f>E32-F32</f>
        <v>20542572</v>
      </c>
    </row>
    <row r="33" spans="2:7" ht="14.25">
      <c r="B33" s="45" t="s">
        <v>60</v>
      </c>
      <c r="C33" s="44"/>
      <c r="D33" s="44"/>
      <c r="E33" s="44">
        <f>+C33+D33</f>
        <v>0</v>
      </c>
      <c r="F33" s="44"/>
      <c r="G33" s="44">
        <f>E33-F33</f>
        <v>0</v>
      </c>
    </row>
    <row r="34" spans="2:7" ht="14.25">
      <c r="B34" s="45" t="s">
        <v>62</v>
      </c>
      <c r="C34" s="44">
        <v>23727131</v>
      </c>
      <c r="D34" s="44"/>
      <c r="E34" s="44">
        <f>+C34+D34</f>
        <v>23727131</v>
      </c>
      <c r="F34" s="44"/>
      <c r="G34" s="44">
        <f>E34-F34</f>
        <v>23727131</v>
      </c>
    </row>
    <row r="35" spans="2:7" ht="14.25">
      <c r="B35" s="45" t="s">
        <v>64</v>
      </c>
      <c r="C35" s="44">
        <v>2727040</v>
      </c>
      <c r="D35" s="44"/>
      <c r="E35" s="44">
        <f>+C35+D35</f>
        <v>2727040</v>
      </c>
      <c r="F35" s="44"/>
      <c r="G35" s="44">
        <f>E35-F35</f>
        <v>2727040</v>
      </c>
    </row>
    <row r="36" spans="2:7" ht="14.25">
      <c r="B36" s="45" t="s">
        <v>66</v>
      </c>
      <c r="C36" s="44">
        <v>2352225</v>
      </c>
      <c r="D36" s="44"/>
      <c r="E36" s="44">
        <f>+C36+D36</f>
        <v>2352225</v>
      </c>
      <c r="F36" s="44"/>
      <c r="G36" s="44">
        <f>E36-F36</f>
        <v>2352225</v>
      </c>
    </row>
    <row r="37" spans="2:7" ht="14.25">
      <c r="B37" s="45" t="s">
        <v>68</v>
      </c>
      <c r="C37" s="44">
        <v>7550496</v>
      </c>
      <c r="D37" s="44"/>
      <c r="E37" s="44">
        <f>+C37+D37</f>
        <v>7550496</v>
      </c>
      <c r="F37" s="44"/>
      <c r="G37" s="44">
        <f>E37-F37</f>
        <v>7550496</v>
      </c>
    </row>
    <row r="38" spans="2:7" ht="14.25">
      <c r="B38" s="45" t="s">
        <v>69</v>
      </c>
      <c r="C38" s="44">
        <v>25428290</v>
      </c>
      <c r="D38" s="44">
        <v>3131560</v>
      </c>
      <c r="E38" s="44">
        <f>+C38+D38</f>
        <v>28559850</v>
      </c>
      <c r="F38" s="44"/>
      <c r="G38" s="44">
        <f>E38-F38</f>
        <v>28559850</v>
      </c>
    </row>
    <row r="39" spans="2:7" ht="14.25">
      <c r="B39" s="45" t="s">
        <v>70</v>
      </c>
      <c r="C39" s="44"/>
      <c r="D39" s="44">
        <v>3030000</v>
      </c>
      <c r="E39" s="44">
        <f>+C39+D39</f>
        <v>3030000</v>
      </c>
      <c r="F39" s="44"/>
      <c r="G39" s="44">
        <f>E39-F39</f>
        <v>3030000</v>
      </c>
    </row>
    <row r="40" spans="2:7" ht="14.25">
      <c r="B40" s="45" t="s">
        <v>71</v>
      </c>
      <c r="C40" s="44"/>
      <c r="D40" s="44"/>
      <c r="E40" s="44">
        <f>+C40+D40</f>
        <v>0</v>
      </c>
      <c r="F40" s="44"/>
      <c r="G40" s="44">
        <f>E40-F40</f>
        <v>0</v>
      </c>
    </row>
    <row r="41" spans="2:7" ht="14.25">
      <c r="B41" s="41" t="s">
        <v>73</v>
      </c>
      <c r="C41" s="40">
        <f>+C9 +C21</f>
        <v>2230580523</v>
      </c>
      <c r="D41" s="40">
        <f>+D9 +D21</f>
        <v>45892793</v>
      </c>
      <c r="E41" s="40">
        <f>+C41+D41</f>
        <v>2276473316</v>
      </c>
      <c r="F41" s="40">
        <f>+F9 +F21</f>
        <v>0</v>
      </c>
      <c r="G41" s="40">
        <f>E41-F41</f>
        <v>2276473316</v>
      </c>
    </row>
    <row r="42" spans="2:7" ht="14.25">
      <c r="B42" s="9" t="s">
        <v>78</v>
      </c>
      <c r="C42" s="39"/>
      <c r="D42" s="39"/>
      <c r="E42" s="39"/>
      <c r="F42" s="39"/>
      <c r="G42" s="39"/>
    </row>
    <row r="43" spans="2:7" ht="14.25">
      <c r="B43" s="41" t="s">
        <v>10</v>
      </c>
      <c r="C43" s="40">
        <f>+C44+C45+C46+C47+C48+C49+C50+C51+C52+C53+C54+C55+C56+C57+C58+C59+C60+C61+C62+C63</f>
        <v>57272073</v>
      </c>
      <c r="D43" s="40">
        <f>+D44+D45+D46+D47+D48+D49+D50+D51+D52+D53+D54+D55+D56+D57+D58+D59+D60+D61+D62+D63</f>
        <v>5883598</v>
      </c>
      <c r="E43" s="40">
        <f>+C43+D43</f>
        <v>63155671</v>
      </c>
      <c r="F43" s="40">
        <f>+F44+F45+F46+F47+F48+F49+F50+F51+F52+F53+F54+F55+F56+F57+F58+F59+F60+F61+F62+F63</f>
        <v>0</v>
      </c>
      <c r="G43" s="40">
        <f>E43-F43</f>
        <v>63155671</v>
      </c>
    </row>
    <row r="44" spans="2:7" ht="14.25">
      <c r="B44" s="47" t="s">
        <v>12</v>
      </c>
      <c r="C44" s="46"/>
      <c r="D44" s="46"/>
      <c r="E44" s="46">
        <f>+C44+D44</f>
        <v>0</v>
      </c>
      <c r="F44" s="46"/>
      <c r="G44" s="46">
        <f>E44-F44</f>
        <v>0</v>
      </c>
    </row>
    <row r="45" spans="2:7" ht="14.25">
      <c r="B45" s="45" t="s">
        <v>14</v>
      </c>
      <c r="C45" s="44">
        <v>11556650</v>
      </c>
      <c r="D45" s="44">
        <v>1047302</v>
      </c>
      <c r="E45" s="44">
        <f>+C45+D45</f>
        <v>12603952</v>
      </c>
      <c r="F45" s="44"/>
      <c r="G45" s="44">
        <f>E45-F45</f>
        <v>12603952</v>
      </c>
    </row>
    <row r="46" spans="2:7" ht="14.25">
      <c r="B46" s="45" t="s">
        <v>16</v>
      </c>
      <c r="C46" s="44"/>
      <c r="D46" s="44"/>
      <c r="E46" s="44">
        <f>+C46+D46</f>
        <v>0</v>
      </c>
      <c r="F46" s="44"/>
      <c r="G46" s="44">
        <f>E46-F46</f>
        <v>0</v>
      </c>
    </row>
    <row r="47" spans="2:7" ht="14.25">
      <c r="B47" s="45" t="s">
        <v>18</v>
      </c>
      <c r="C47" s="44">
        <v>13680000</v>
      </c>
      <c r="D47" s="44"/>
      <c r="E47" s="44">
        <f>+C47+D47</f>
        <v>13680000</v>
      </c>
      <c r="F47" s="44"/>
      <c r="G47" s="44">
        <f>E47-F47</f>
        <v>13680000</v>
      </c>
    </row>
    <row r="48" spans="2:7" ht="14.25">
      <c r="B48" s="45" t="s">
        <v>20</v>
      </c>
      <c r="C48" s="44"/>
      <c r="D48" s="44"/>
      <c r="E48" s="44">
        <f>+C48+D48</f>
        <v>0</v>
      </c>
      <c r="F48" s="44"/>
      <c r="G48" s="44">
        <f>E48-F48</f>
        <v>0</v>
      </c>
    </row>
    <row r="49" spans="2:7" ht="14.25">
      <c r="B49" s="45" t="s">
        <v>22</v>
      </c>
      <c r="C49" s="44">
        <v>8134776</v>
      </c>
      <c r="D49" s="44"/>
      <c r="E49" s="44">
        <f>+C49+D49</f>
        <v>8134776</v>
      </c>
      <c r="F49" s="44"/>
      <c r="G49" s="44">
        <f>E49-F49</f>
        <v>8134776</v>
      </c>
    </row>
    <row r="50" spans="2:7" ht="14.25">
      <c r="B50" s="45" t="s">
        <v>24</v>
      </c>
      <c r="C50" s="44"/>
      <c r="D50" s="44"/>
      <c r="E50" s="44">
        <f>+C50+D50</f>
        <v>0</v>
      </c>
      <c r="F50" s="44"/>
      <c r="G50" s="44">
        <f>E50-F50</f>
        <v>0</v>
      </c>
    </row>
    <row r="51" spans="2:7" ht="14.25">
      <c r="B51" s="45" t="s">
        <v>77</v>
      </c>
      <c r="C51" s="44"/>
      <c r="D51" s="44"/>
      <c r="E51" s="44">
        <f>+C51+D51</f>
        <v>0</v>
      </c>
      <c r="F51" s="44"/>
      <c r="G51" s="44">
        <f>E51-F51</f>
        <v>0</v>
      </c>
    </row>
    <row r="52" spans="2:7" ht="14.25">
      <c r="B52" s="45" t="s">
        <v>93</v>
      </c>
      <c r="C52" s="44"/>
      <c r="D52" s="44"/>
      <c r="E52" s="44">
        <f>+C52+D52</f>
        <v>0</v>
      </c>
      <c r="F52" s="44"/>
      <c r="G52" s="44">
        <f>E52-F52</f>
        <v>0</v>
      </c>
    </row>
    <row r="53" spans="2:7" ht="14.25">
      <c r="B53" s="45" t="s">
        <v>26</v>
      </c>
      <c r="C53" s="44"/>
      <c r="D53" s="44"/>
      <c r="E53" s="44">
        <f>+C53+D53</f>
        <v>0</v>
      </c>
      <c r="F53" s="44"/>
      <c r="G53" s="44">
        <f>E53-F53</f>
        <v>0</v>
      </c>
    </row>
    <row r="54" spans="2:7" ht="14.25">
      <c r="B54" s="45" t="s">
        <v>28</v>
      </c>
      <c r="C54" s="44">
        <v>21901206</v>
      </c>
      <c r="D54" s="44">
        <v>4501611</v>
      </c>
      <c r="E54" s="44">
        <f>+C54+D54</f>
        <v>26402817</v>
      </c>
      <c r="F54" s="44"/>
      <c r="G54" s="44">
        <f>E54-F54</f>
        <v>26402817</v>
      </c>
    </row>
    <row r="55" spans="2:7" ht="14.25">
      <c r="B55" s="45" t="s">
        <v>30</v>
      </c>
      <c r="C55" s="44">
        <v>12252</v>
      </c>
      <c r="D55" s="44"/>
      <c r="E55" s="44">
        <f>+C55+D55</f>
        <v>12252</v>
      </c>
      <c r="F55" s="44"/>
      <c r="G55" s="44">
        <f>E55-F55</f>
        <v>12252</v>
      </c>
    </row>
    <row r="56" spans="2:7" ht="14.25">
      <c r="B56" s="45" t="s">
        <v>32</v>
      </c>
      <c r="C56" s="44">
        <v>1987189</v>
      </c>
      <c r="D56" s="44">
        <v>334685</v>
      </c>
      <c r="E56" s="44">
        <f>+C56+D56</f>
        <v>2321874</v>
      </c>
      <c r="F56" s="44"/>
      <c r="G56" s="44">
        <f>E56-F56</f>
        <v>2321874</v>
      </c>
    </row>
    <row r="57" spans="2:7" ht="14.25">
      <c r="B57" s="45" t="s">
        <v>33</v>
      </c>
      <c r="C57" s="44"/>
      <c r="D57" s="44"/>
      <c r="E57" s="44">
        <f>+C57+D57</f>
        <v>0</v>
      </c>
      <c r="F57" s="44"/>
      <c r="G57" s="44">
        <f>E57-F57</f>
        <v>0</v>
      </c>
    </row>
    <row r="58" spans="2:7" ht="14.25">
      <c r="B58" s="45" t="s">
        <v>34</v>
      </c>
      <c r="C58" s="44"/>
      <c r="D58" s="44"/>
      <c r="E58" s="44">
        <f>+C58+D58</f>
        <v>0</v>
      </c>
      <c r="F58" s="44"/>
      <c r="G58" s="44">
        <f>E58-F58</f>
        <v>0</v>
      </c>
    </row>
    <row r="59" spans="2:7" ht="14.25">
      <c r="B59" s="45" t="s">
        <v>76</v>
      </c>
      <c r="C59" s="44"/>
      <c r="D59" s="44"/>
      <c r="E59" s="44">
        <f>+C59+D59</f>
        <v>0</v>
      </c>
      <c r="F59" s="44"/>
      <c r="G59" s="44">
        <f>E59-F59</f>
        <v>0</v>
      </c>
    </row>
    <row r="60" spans="2:7" ht="14.25">
      <c r="B60" s="45" t="s">
        <v>92</v>
      </c>
      <c r="C60" s="44"/>
      <c r="D60" s="44"/>
      <c r="E60" s="44">
        <f>+C60+D60</f>
        <v>0</v>
      </c>
      <c r="F60" s="44"/>
      <c r="G60" s="44">
        <f>E60-F60</f>
        <v>0</v>
      </c>
    </row>
    <row r="61" spans="2:7" ht="14.25">
      <c r="B61" s="45" t="s">
        <v>35</v>
      </c>
      <c r="C61" s="44"/>
      <c r="D61" s="44"/>
      <c r="E61" s="44">
        <f>+C61+D61</f>
        <v>0</v>
      </c>
      <c r="F61" s="44"/>
      <c r="G61" s="44">
        <f>E61-F61</f>
        <v>0</v>
      </c>
    </row>
    <row r="62" spans="2:7" ht="14.25">
      <c r="B62" s="45" t="s">
        <v>36</v>
      </c>
      <c r="C62" s="44"/>
      <c r="D62" s="44"/>
      <c r="E62" s="44">
        <f>+C62+D62</f>
        <v>0</v>
      </c>
      <c r="F62" s="44"/>
      <c r="G62" s="44">
        <f>E62-F62</f>
        <v>0</v>
      </c>
    </row>
    <row r="63" spans="2:7" ht="14.25">
      <c r="B63" s="45" t="s">
        <v>37</v>
      </c>
      <c r="C63" s="44"/>
      <c r="D63" s="44"/>
      <c r="E63" s="44">
        <f>+C63+D63</f>
        <v>0</v>
      </c>
      <c r="F63" s="44"/>
      <c r="G63" s="44">
        <f>E63-F63</f>
        <v>0</v>
      </c>
    </row>
    <row r="64" spans="2:7" ht="14.25">
      <c r="B64" s="41" t="s">
        <v>39</v>
      </c>
      <c r="C64" s="40">
        <f>+C65+C66+C67+C68+C69+C70+C71+C72+C73+C74</f>
        <v>229813954</v>
      </c>
      <c r="D64" s="40">
        <f>+D65+D66+D67+D68+D69+D70+D71+D72+D73+D74</f>
        <v>3131560</v>
      </c>
      <c r="E64" s="40">
        <f>+C64+D64</f>
        <v>232945514</v>
      </c>
      <c r="F64" s="40">
        <f>+F65+F66+F67+F68+F69+F70+F71+F72+F73+F74</f>
        <v>0</v>
      </c>
      <c r="G64" s="40">
        <f>E64-F64</f>
        <v>232945514</v>
      </c>
    </row>
    <row r="65" spans="2:7" ht="14.25">
      <c r="B65" s="47" t="s">
        <v>41</v>
      </c>
      <c r="C65" s="46">
        <v>183560000</v>
      </c>
      <c r="D65" s="46"/>
      <c r="E65" s="46">
        <f>+C65+D65</f>
        <v>183560000</v>
      </c>
      <c r="F65" s="46"/>
      <c r="G65" s="46">
        <f>E65-F65</f>
        <v>183560000</v>
      </c>
    </row>
    <row r="66" spans="2:7" ht="14.25">
      <c r="B66" s="45" t="s">
        <v>43</v>
      </c>
      <c r="C66" s="44"/>
      <c r="D66" s="44"/>
      <c r="E66" s="44">
        <f>+C66+D66</f>
        <v>0</v>
      </c>
      <c r="F66" s="44"/>
      <c r="G66" s="44">
        <f>E66-F66</f>
        <v>0</v>
      </c>
    </row>
    <row r="67" spans="2:7" ht="14.25">
      <c r="B67" s="45" t="s">
        <v>45</v>
      </c>
      <c r="C67" s="44">
        <v>20825664</v>
      </c>
      <c r="D67" s="44"/>
      <c r="E67" s="44">
        <f>+C67+D67</f>
        <v>20825664</v>
      </c>
      <c r="F67" s="44"/>
      <c r="G67" s="44">
        <f>E67-F67</f>
        <v>20825664</v>
      </c>
    </row>
    <row r="68" spans="2:7" ht="14.25">
      <c r="B68" s="45" t="s">
        <v>47</v>
      </c>
      <c r="C68" s="44"/>
      <c r="D68" s="44"/>
      <c r="E68" s="44">
        <f>+C68+D68</f>
        <v>0</v>
      </c>
      <c r="F68" s="44"/>
      <c r="G68" s="44">
        <f>E68-F68</f>
        <v>0</v>
      </c>
    </row>
    <row r="69" spans="2:7" ht="14.25">
      <c r="B69" s="45" t="s">
        <v>75</v>
      </c>
      <c r="C69" s="44"/>
      <c r="D69" s="44"/>
      <c r="E69" s="44">
        <f>+C69+D69</f>
        <v>0</v>
      </c>
      <c r="F69" s="44"/>
      <c r="G69" s="44">
        <f>E69-F69</f>
        <v>0</v>
      </c>
    </row>
    <row r="70" spans="2:7" ht="14.25">
      <c r="B70" s="45" t="s">
        <v>91</v>
      </c>
      <c r="C70" s="44"/>
      <c r="D70" s="44"/>
      <c r="E70" s="44">
        <f>+C70+D70</f>
        <v>0</v>
      </c>
      <c r="F70" s="44"/>
      <c r="G70" s="44">
        <f>E70-F70</f>
        <v>0</v>
      </c>
    </row>
    <row r="71" spans="2:7" ht="14.25">
      <c r="B71" s="45" t="s">
        <v>49</v>
      </c>
      <c r="C71" s="44">
        <v>25428290</v>
      </c>
      <c r="D71" s="44">
        <v>3131560</v>
      </c>
      <c r="E71" s="44">
        <f>+C71+D71</f>
        <v>28559850</v>
      </c>
      <c r="F71" s="44"/>
      <c r="G71" s="44">
        <f>E71-F71</f>
        <v>28559850</v>
      </c>
    </row>
    <row r="72" spans="2:7" ht="14.25">
      <c r="B72" s="45" t="s">
        <v>50</v>
      </c>
      <c r="C72" s="44"/>
      <c r="D72" s="44"/>
      <c r="E72" s="44">
        <f>+C72+D72</f>
        <v>0</v>
      </c>
      <c r="F72" s="44"/>
      <c r="G72" s="44">
        <f>E72-F72</f>
        <v>0</v>
      </c>
    </row>
    <row r="73" spans="2:7" ht="14.25">
      <c r="B73" s="45" t="s">
        <v>51</v>
      </c>
      <c r="C73" s="44"/>
      <c r="D73" s="44"/>
      <c r="E73" s="44">
        <f>+C73+D73</f>
        <v>0</v>
      </c>
      <c r="F73" s="44"/>
      <c r="G73" s="44">
        <f>E73-F73</f>
        <v>0</v>
      </c>
    </row>
    <row r="74" spans="2:7" ht="14.25">
      <c r="B74" s="45" t="s">
        <v>53</v>
      </c>
      <c r="C74" s="44"/>
      <c r="D74" s="44"/>
      <c r="E74" s="44">
        <f>+C74+D74</f>
        <v>0</v>
      </c>
      <c r="F74" s="44"/>
      <c r="G74" s="44">
        <f>E74-F74</f>
        <v>0</v>
      </c>
    </row>
    <row r="75" spans="2:7" ht="14.25">
      <c r="B75" s="41" t="s">
        <v>55</v>
      </c>
      <c r="C75" s="40">
        <f>+C43 +C64</f>
        <v>287086027</v>
      </c>
      <c r="D75" s="40">
        <f>+D43 +D64</f>
        <v>9015158</v>
      </c>
      <c r="E75" s="40">
        <f>+C75+D75</f>
        <v>296101185</v>
      </c>
      <c r="F75" s="40">
        <f>+F43 +F64</f>
        <v>0</v>
      </c>
      <c r="G75" s="40">
        <f>E75-F75</f>
        <v>296101185</v>
      </c>
    </row>
    <row r="76" spans="2:7" ht="14.25">
      <c r="B76" s="9" t="s">
        <v>57</v>
      </c>
      <c r="C76" s="39"/>
      <c r="D76" s="39"/>
      <c r="E76" s="39"/>
      <c r="F76" s="39"/>
      <c r="G76" s="39"/>
    </row>
    <row r="77" spans="2:7" ht="14.25">
      <c r="B77" s="47" t="s">
        <v>59</v>
      </c>
      <c r="C77" s="46">
        <v>323347000</v>
      </c>
      <c r="D77" s="46"/>
      <c r="E77" s="46">
        <f>+C77+D77</f>
        <v>323347000</v>
      </c>
      <c r="F77" s="46"/>
      <c r="G77" s="46">
        <f>E77-F77</f>
        <v>323347000</v>
      </c>
    </row>
    <row r="78" spans="2:7" ht="14.25">
      <c r="B78" s="45" t="s">
        <v>61</v>
      </c>
      <c r="C78" s="44">
        <v>1113299342</v>
      </c>
      <c r="D78" s="44">
        <v>670709</v>
      </c>
      <c r="E78" s="44">
        <f>+C78+D78</f>
        <v>1113970051</v>
      </c>
      <c r="F78" s="44"/>
      <c r="G78" s="44">
        <f>E78-F78</f>
        <v>1113970051</v>
      </c>
    </row>
    <row r="79" spans="2:7" ht="14.25">
      <c r="B79" s="45" t="s">
        <v>63</v>
      </c>
      <c r="C79" s="44"/>
      <c r="D79" s="44"/>
      <c r="E79" s="44">
        <f>+C79+D79</f>
        <v>0</v>
      </c>
      <c r="F79" s="44"/>
      <c r="G79" s="44">
        <f>E79-F79</f>
        <v>0</v>
      </c>
    </row>
    <row r="80" spans="2:7" ht="14.25">
      <c r="B80" s="45" t="s">
        <v>65</v>
      </c>
      <c r="C80" s="44">
        <v>506848154</v>
      </c>
      <c r="D80" s="44">
        <v>36206926</v>
      </c>
      <c r="E80" s="44">
        <f>+C80+D80</f>
        <v>543055080</v>
      </c>
      <c r="F80" s="44"/>
      <c r="G80" s="44">
        <f>E80-F80</f>
        <v>543055080</v>
      </c>
    </row>
    <row r="81" spans="2:7" ht="14.25">
      <c r="B81" s="43" t="s">
        <v>67</v>
      </c>
      <c r="C81" s="42">
        <v>-13837609</v>
      </c>
      <c r="D81" s="42">
        <v>1733301</v>
      </c>
      <c r="E81" s="42">
        <f>+C81+D81</f>
        <v>-12104308</v>
      </c>
      <c r="F81" s="42"/>
      <c r="G81" s="42">
        <f>E81-F81</f>
        <v>-12104308</v>
      </c>
    </row>
    <row r="82" spans="2:7" ht="14.25">
      <c r="B82" s="41" t="s">
        <v>72</v>
      </c>
      <c r="C82" s="40">
        <f>+C77 +C78 +C79 +C80</f>
        <v>1943494496</v>
      </c>
      <c r="D82" s="40">
        <f>+D77 +D78 +D79 +D80</f>
        <v>36877635</v>
      </c>
      <c r="E82" s="40">
        <f>+C82+D82</f>
        <v>1980372131</v>
      </c>
      <c r="F82" s="40">
        <f>+F77 +F78 +F79 +F80</f>
        <v>0</v>
      </c>
      <c r="G82" s="40">
        <f>E82-F82</f>
        <v>1980372131</v>
      </c>
    </row>
    <row r="83" spans="2:7" ht="14.25">
      <c r="B83" s="9" t="s">
        <v>74</v>
      </c>
      <c r="C83" s="39">
        <f>+C75 +C82</f>
        <v>2230580523</v>
      </c>
      <c r="D83" s="39">
        <f>+D75 +D82</f>
        <v>45892793</v>
      </c>
      <c r="E83" s="39">
        <f>+C83+D83</f>
        <v>2276473316</v>
      </c>
      <c r="F83" s="39">
        <f>+F75 +F82</f>
        <v>0</v>
      </c>
      <c r="G83" s="39">
        <f>E83-F83</f>
        <v>2276473316</v>
      </c>
    </row>
  </sheetData>
  <mergeCells count="2">
    <mergeCell ref="B3:G3"/>
    <mergeCell ref="B5:G5"/>
  </mergeCells>
  <phoneticPr fontId="2"/>
  <pageMargins left="0.7" right="0.7" top="0.75" bottom="0.75" header="0.3" footer="0.3"/>
  <pageSetup paperSize="9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8"/>
  <sheetViews>
    <sheetView showGridLines="0" workbookViewId="0"/>
  </sheetViews>
  <sheetFormatPr defaultRowHeight="13.5"/>
  <cols>
    <col min="1" max="1" width="1.5" customWidth="1"/>
    <col min="2" max="2" width="31.125" customWidth="1"/>
    <col min="3" max="5" width="20.75" customWidth="1"/>
    <col min="6" max="6" width="31.125" customWidth="1"/>
    <col min="7" max="9" width="20.75" customWidth="1"/>
  </cols>
  <sheetData>
    <row r="1" spans="1:9" ht="21">
      <c r="A1" s="1"/>
      <c r="B1" s="4"/>
      <c r="C1" s="1"/>
      <c r="D1" s="1"/>
      <c r="E1" s="1"/>
      <c r="F1" s="1"/>
      <c r="G1" s="1"/>
      <c r="H1" s="3"/>
      <c r="I1" s="3" t="s">
        <v>102</v>
      </c>
    </row>
    <row r="2" spans="1:9" ht="21">
      <c r="A2" s="1"/>
      <c r="B2" s="23" t="s">
        <v>101</v>
      </c>
      <c r="C2" s="23"/>
      <c r="D2" s="23"/>
      <c r="E2" s="23"/>
      <c r="F2" s="23"/>
      <c r="G2" s="23"/>
      <c r="H2" s="23"/>
      <c r="I2" s="23"/>
    </row>
    <row r="3" spans="1:9" ht="21">
      <c r="A3" s="1"/>
      <c r="B3" s="24" t="s">
        <v>88</v>
      </c>
      <c r="C3" s="24"/>
      <c r="D3" s="24"/>
      <c r="E3" s="24"/>
      <c r="F3" s="24"/>
      <c r="G3" s="24"/>
      <c r="H3" s="24"/>
      <c r="I3" s="24"/>
    </row>
    <row r="4" spans="1:9" ht="15.75">
      <c r="A4" s="1"/>
      <c r="B4" s="6"/>
      <c r="C4" s="1"/>
      <c r="D4" s="1"/>
      <c r="E4" s="1"/>
      <c r="F4" s="1"/>
      <c r="G4" s="1"/>
      <c r="H4" s="1"/>
      <c r="I4" s="7" t="s">
        <v>87</v>
      </c>
    </row>
    <row r="5" spans="1:9" ht="14.25">
      <c r="A5" s="1"/>
      <c r="B5" s="25" t="s">
        <v>4</v>
      </c>
      <c r="C5" s="26"/>
      <c r="D5" s="26"/>
      <c r="E5" s="27"/>
      <c r="F5" s="25" t="s">
        <v>5</v>
      </c>
      <c r="G5" s="26"/>
      <c r="H5" s="26"/>
      <c r="I5" s="27"/>
    </row>
    <row r="6" spans="1:9" ht="14.25">
      <c r="A6" s="1"/>
      <c r="B6" s="8"/>
      <c r="C6" s="8" t="s">
        <v>6</v>
      </c>
      <c r="D6" s="8" t="s">
        <v>7</v>
      </c>
      <c r="E6" s="8" t="s">
        <v>8</v>
      </c>
      <c r="F6" s="9"/>
      <c r="G6" s="8" t="s">
        <v>6</v>
      </c>
      <c r="H6" s="8" t="s">
        <v>7</v>
      </c>
      <c r="I6" s="8" t="s">
        <v>8</v>
      </c>
    </row>
    <row r="7" spans="1:9" ht="14.25">
      <c r="A7" s="1"/>
      <c r="B7" s="10" t="s">
        <v>9</v>
      </c>
      <c r="C7" s="11">
        <f>+C8+C9+C10+C11+C12+C13+C14+C15+C16+C17+C18</f>
        <v>263043941</v>
      </c>
      <c r="D7" s="11">
        <f>+D8+D9+D10+D11+D12+D13+D14+D15+D16+D17+D18</f>
        <v>278038650</v>
      </c>
      <c r="E7" s="11">
        <f>C7-D7</f>
        <v>-14994709</v>
      </c>
      <c r="F7" s="10" t="s">
        <v>10</v>
      </c>
      <c r="G7" s="11">
        <f>+G8+G9+G10+G11+G12+G13+G14+G15+G16+G17+G18+G19+G20+G21+G22+G23+G24+G25+G26+G27</f>
        <v>57272073</v>
      </c>
      <c r="H7" s="11">
        <f>+H8+H9+H10+H11+H12+H13+H14+H15+H16+H17+H18+H19+H20+H21+H22+H23+H24+H25+H26+H27</f>
        <v>56937920</v>
      </c>
      <c r="I7" s="11">
        <f>G7-H7</f>
        <v>334153</v>
      </c>
    </row>
    <row r="8" spans="1:9" ht="14.25">
      <c r="A8" s="1"/>
      <c r="B8" s="13" t="s">
        <v>11</v>
      </c>
      <c r="C8" s="14">
        <v>182633344</v>
      </c>
      <c r="D8" s="14">
        <v>198416499</v>
      </c>
      <c r="E8" s="14">
        <f>C8-D8</f>
        <v>-15783155</v>
      </c>
      <c r="F8" s="13" t="s">
        <v>12</v>
      </c>
      <c r="G8" s="14"/>
      <c r="H8" s="14"/>
      <c r="I8" s="14">
        <f>G8-H8</f>
        <v>0</v>
      </c>
    </row>
    <row r="9" spans="1:9" ht="14.25">
      <c r="A9" s="1"/>
      <c r="B9" s="16" t="s">
        <v>13</v>
      </c>
      <c r="C9" s="17"/>
      <c r="D9" s="17"/>
      <c r="E9" s="17">
        <f>C9-D9</f>
        <v>0</v>
      </c>
      <c r="F9" s="16" t="s">
        <v>14</v>
      </c>
      <c r="G9" s="17">
        <v>11556650</v>
      </c>
      <c r="H9" s="17">
        <v>11367106</v>
      </c>
      <c r="I9" s="17">
        <f>G9-H9</f>
        <v>189544</v>
      </c>
    </row>
    <row r="10" spans="1:9" ht="14.25">
      <c r="A10" s="1"/>
      <c r="B10" s="16" t="s">
        <v>15</v>
      </c>
      <c r="C10" s="17">
        <v>75826233</v>
      </c>
      <c r="D10" s="17">
        <v>77458567</v>
      </c>
      <c r="E10" s="17">
        <f>C10-D10</f>
        <v>-1632334</v>
      </c>
      <c r="F10" s="16" t="s">
        <v>16</v>
      </c>
      <c r="G10" s="17"/>
      <c r="H10" s="17"/>
      <c r="I10" s="17">
        <f>G10-H10</f>
        <v>0</v>
      </c>
    </row>
    <row r="11" spans="1:9" ht="14.25">
      <c r="A11" s="1"/>
      <c r="B11" s="16" t="s">
        <v>17</v>
      </c>
      <c r="C11" s="17">
        <v>1612364</v>
      </c>
      <c r="D11" s="17">
        <v>584152</v>
      </c>
      <c r="E11" s="17">
        <f>C11-D11</f>
        <v>1028212</v>
      </c>
      <c r="F11" s="16" t="s">
        <v>18</v>
      </c>
      <c r="G11" s="17">
        <v>13680000</v>
      </c>
      <c r="H11" s="17">
        <v>13680000</v>
      </c>
      <c r="I11" s="17">
        <f>G11-H11</f>
        <v>0</v>
      </c>
    </row>
    <row r="12" spans="1:9" ht="14.25">
      <c r="A12" s="1"/>
      <c r="B12" s="16" t="s">
        <v>19</v>
      </c>
      <c r="C12" s="17">
        <v>1847000</v>
      </c>
      <c r="D12" s="17">
        <v>18000</v>
      </c>
      <c r="E12" s="17">
        <f>C12-D12</f>
        <v>1829000</v>
      </c>
      <c r="F12" s="16" t="s">
        <v>20</v>
      </c>
      <c r="G12" s="17"/>
      <c r="H12" s="17"/>
      <c r="I12" s="17">
        <f>G12-H12</f>
        <v>0</v>
      </c>
    </row>
    <row r="13" spans="1:9" ht="14.25">
      <c r="A13" s="1"/>
      <c r="B13" s="16" t="s">
        <v>21</v>
      </c>
      <c r="C13" s="17"/>
      <c r="D13" s="17"/>
      <c r="E13" s="17">
        <f>C13-D13</f>
        <v>0</v>
      </c>
      <c r="F13" s="16" t="s">
        <v>22</v>
      </c>
      <c r="G13" s="17">
        <v>8134776</v>
      </c>
      <c r="H13" s="17">
        <v>8134776</v>
      </c>
      <c r="I13" s="17">
        <f>G13-H13</f>
        <v>0</v>
      </c>
    </row>
    <row r="14" spans="1:9" ht="14.25">
      <c r="A14" s="1"/>
      <c r="B14" s="16" t="s">
        <v>23</v>
      </c>
      <c r="C14" s="17"/>
      <c r="D14" s="17">
        <v>103861</v>
      </c>
      <c r="E14" s="17">
        <f>C14-D14</f>
        <v>-103861</v>
      </c>
      <c r="F14" s="16" t="s">
        <v>24</v>
      </c>
      <c r="G14" s="17"/>
      <c r="H14" s="17"/>
      <c r="I14" s="17">
        <f>G14-H14</f>
        <v>0</v>
      </c>
    </row>
    <row r="15" spans="1:9" ht="14.25">
      <c r="A15" s="1"/>
      <c r="B15" s="16" t="s">
        <v>25</v>
      </c>
      <c r="C15" s="17">
        <v>30000</v>
      </c>
      <c r="D15" s="17">
        <v>58709</v>
      </c>
      <c r="E15" s="17">
        <f>C15-D15</f>
        <v>-28709</v>
      </c>
      <c r="F15" s="16" t="s">
        <v>77</v>
      </c>
      <c r="G15" s="17"/>
      <c r="H15" s="17"/>
      <c r="I15" s="17">
        <f>G15-H15</f>
        <v>0</v>
      </c>
    </row>
    <row r="16" spans="1:9" ht="14.25">
      <c r="A16" s="1"/>
      <c r="B16" s="16" t="s">
        <v>27</v>
      </c>
      <c r="C16" s="17">
        <v>1095000</v>
      </c>
      <c r="D16" s="17">
        <v>1398862</v>
      </c>
      <c r="E16" s="17">
        <f>C16-D16</f>
        <v>-303862</v>
      </c>
      <c r="F16" s="16" t="s">
        <v>93</v>
      </c>
      <c r="G16" s="17"/>
      <c r="H16" s="17"/>
      <c r="I16" s="17">
        <f>G16-H16</f>
        <v>0</v>
      </c>
    </row>
    <row r="17" spans="1:9" ht="14.25">
      <c r="A17" s="1"/>
      <c r="B17" s="16" t="s">
        <v>29</v>
      </c>
      <c r="C17" s="17"/>
      <c r="D17" s="17"/>
      <c r="E17" s="17">
        <f>C17-D17</f>
        <v>0</v>
      </c>
      <c r="F17" s="16" t="s">
        <v>26</v>
      </c>
      <c r="G17" s="17"/>
      <c r="H17" s="17"/>
      <c r="I17" s="17">
        <f>G17-H17</f>
        <v>0</v>
      </c>
    </row>
    <row r="18" spans="1:9" ht="14.25">
      <c r="A18" s="1"/>
      <c r="B18" s="16" t="s">
        <v>31</v>
      </c>
      <c r="C18" s="17"/>
      <c r="D18" s="17"/>
      <c r="E18" s="17">
        <f>C18-D18</f>
        <v>0</v>
      </c>
      <c r="F18" s="16" t="s">
        <v>28</v>
      </c>
      <c r="G18" s="17">
        <v>21901206</v>
      </c>
      <c r="H18" s="17">
        <v>22009923</v>
      </c>
      <c r="I18" s="17">
        <f>G18-H18</f>
        <v>-108717</v>
      </c>
    </row>
    <row r="19" spans="1:9" ht="14.25">
      <c r="A19" s="1"/>
      <c r="B19" s="16"/>
      <c r="C19" s="17"/>
      <c r="D19" s="17"/>
      <c r="E19" s="17"/>
      <c r="F19" s="16" t="s">
        <v>30</v>
      </c>
      <c r="G19" s="17">
        <v>12252</v>
      </c>
      <c r="H19" s="17">
        <v>12252</v>
      </c>
      <c r="I19" s="17">
        <f>G19-H19</f>
        <v>0</v>
      </c>
    </row>
    <row r="20" spans="1:9" ht="14.25">
      <c r="A20" s="1"/>
      <c r="B20" s="16"/>
      <c r="C20" s="17"/>
      <c r="D20" s="17"/>
      <c r="E20" s="17"/>
      <c r="F20" s="16" t="s">
        <v>32</v>
      </c>
      <c r="G20" s="17">
        <v>1987189</v>
      </c>
      <c r="H20" s="17">
        <v>1733863</v>
      </c>
      <c r="I20" s="17">
        <f>G20-H20</f>
        <v>253326</v>
      </c>
    </row>
    <row r="21" spans="1:9" ht="14.25">
      <c r="A21" s="1"/>
      <c r="B21" s="16"/>
      <c r="C21" s="17"/>
      <c r="D21" s="17"/>
      <c r="E21" s="17"/>
      <c r="F21" s="16" t="s">
        <v>33</v>
      </c>
      <c r="G21" s="17"/>
      <c r="H21" s="17"/>
      <c r="I21" s="17">
        <f>G21-H21</f>
        <v>0</v>
      </c>
    </row>
    <row r="22" spans="1:9" ht="14.25">
      <c r="A22" s="1"/>
      <c r="B22" s="16"/>
      <c r="C22" s="17"/>
      <c r="D22" s="17"/>
      <c r="E22" s="17"/>
      <c r="F22" s="16" t="s">
        <v>34</v>
      </c>
      <c r="G22" s="17"/>
      <c r="H22" s="17"/>
      <c r="I22" s="17">
        <f>G22-H22</f>
        <v>0</v>
      </c>
    </row>
    <row r="23" spans="1:9" ht="14.25">
      <c r="A23" s="1"/>
      <c r="B23" s="16"/>
      <c r="C23" s="17"/>
      <c r="D23" s="17"/>
      <c r="E23" s="17"/>
      <c r="F23" s="16" t="s">
        <v>76</v>
      </c>
      <c r="G23" s="17"/>
      <c r="H23" s="17"/>
      <c r="I23" s="17">
        <f>G23-H23</f>
        <v>0</v>
      </c>
    </row>
    <row r="24" spans="1:9" ht="14.25">
      <c r="A24" s="1"/>
      <c r="B24" s="16"/>
      <c r="C24" s="17"/>
      <c r="D24" s="17"/>
      <c r="E24" s="17"/>
      <c r="F24" s="16" t="s">
        <v>92</v>
      </c>
      <c r="G24" s="17"/>
      <c r="H24" s="17"/>
      <c r="I24" s="17">
        <f>G24-H24</f>
        <v>0</v>
      </c>
    </row>
    <row r="25" spans="1:9" ht="14.25">
      <c r="A25" s="1"/>
      <c r="B25" s="16"/>
      <c r="C25" s="17"/>
      <c r="D25" s="17"/>
      <c r="E25" s="17"/>
      <c r="F25" s="16" t="s">
        <v>35</v>
      </c>
      <c r="G25" s="17"/>
      <c r="H25" s="17"/>
      <c r="I25" s="17">
        <f>G25-H25</f>
        <v>0</v>
      </c>
    </row>
    <row r="26" spans="1:9" ht="14.25">
      <c r="A26" s="1"/>
      <c r="B26" s="16"/>
      <c r="C26" s="17"/>
      <c r="D26" s="17"/>
      <c r="E26" s="17"/>
      <c r="F26" s="16" t="s">
        <v>36</v>
      </c>
      <c r="G26" s="17"/>
      <c r="H26" s="17"/>
      <c r="I26" s="17">
        <f>G26-H26</f>
        <v>0</v>
      </c>
    </row>
    <row r="27" spans="1:9" ht="14.25">
      <c r="A27" s="1"/>
      <c r="B27" s="16"/>
      <c r="C27" s="17"/>
      <c r="D27" s="17"/>
      <c r="E27" s="17"/>
      <c r="F27" s="16" t="s">
        <v>37</v>
      </c>
      <c r="G27" s="17"/>
      <c r="H27" s="17"/>
      <c r="I27" s="17">
        <f>G27-H27</f>
        <v>0</v>
      </c>
    </row>
    <row r="28" spans="1:9" ht="14.25">
      <c r="A28" s="1"/>
      <c r="B28" s="10" t="s">
        <v>38</v>
      </c>
      <c r="C28" s="11">
        <f>+C29 +C33</f>
        <v>1967536582</v>
      </c>
      <c r="D28" s="11">
        <f>+D29 +D33</f>
        <v>1999072013</v>
      </c>
      <c r="E28" s="11">
        <f>C28-D28</f>
        <v>-31535431</v>
      </c>
      <c r="F28" s="10" t="s">
        <v>39</v>
      </c>
      <c r="G28" s="11">
        <f>+G29+G30+G31+G32+G33+G34+G35+G36+G37+G38</f>
        <v>229813954</v>
      </c>
      <c r="H28" s="11">
        <f>+H29+H30+H31+H32+H33+H34+H35+H36+H37+H38</f>
        <v>244666090</v>
      </c>
      <c r="I28" s="11">
        <f>G28-H28</f>
        <v>-14852136</v>
      </c>
    </row>
    <row r="29" spans="1:9" ht="14.25">
      <c r="A29" s="1"/>
      <c r="B29" s="10" t="s">
        <v>40</v>
      </c>
      <c r="C29" s="11">
        <f>+C30+C31+C32</f>
        <v>1881214431</v>
      </c>
      <c r="D29" s="11">
        <f>+D30+D31+D32</f>
        <v>1913318785</v>
      </c>
      <c r="E29" s="11">
        <f>C29-D29</f>
        <v>-32104354</v>
      </c>
      <c r="F29" s="13" t="s">
        <v>41</v>
      </c>
      <c r="G29" s="14">
        <v>183560000</v>
      </c>
      <c r="H29" s="14">
        <v>197240000</v>
      </c>
      <c r="I29" s="14">
        <f>G29-H29</f>
        <v>-13680000</v>
      </c>
    </row>
    <row r="30" spans="1:9" ht="14.25">
      <c r="A30" s="1"/>
      <c r="B30" s="13" t="s">
        <v>42</v>
      </c>
      <c r="C30" s="14">
        <v>908075983</v>
      </c>
      <c r="D30" s="14">
        <v>908075983</v>
      </c>
      <c r="E30" s="14">
        <f>C30-D30</f>
        <v>0</v>
      </c>
      <c r="F30" s="16" t="s">
        <v>43</v>
      </c>
      <c r="G30" s="17"/>
      <c r="H30" s="17"/>
      <c r="I30" s="17">
        <f>G30-H30</f>
        <v>0</v>
      </c>
    </row>
    <row r="31" spans="1:9" ht="14.25">
      <c r="A31" s="1"/>
      <c r="B31" s="16" t="s">
        <v>44</v>
      </c>
      <c r="C31" s="17">
        <v>973138448</v>
      </c>
      <c r="D31" s="17">
        <v>1005242802</v>
      </c>
      <c r="E31" s="17">
        <f>C31-D31</f>
        <v>-32104354</v>
      </c>
      <c r="F31" s="16" t="s">
        <v>45</v>
      </c>
      <c r="G31" s="17">
        <v>20825664</v>
      </c>
      <c r="H31" s="17">
        <v>23507520</v>
      </c>
      <c r="I31" s="17">
        <f>G31-H31</f>
        <v>-2681856</v>
      </c>
    </row>
    <row r="32" spans="1:9" ht="14.25">
      <c r="A32" s="1"/>
      <c r="B32" s="16" t="s">
        <v>46</v>
      </c>
      <c r="C32" s="17"/>
      <c r="D32" s="17"/>
      <c r="E32" s="17">
        <f>C32-D32</f>
        <v>0</v>
      </c>
      <c r="F32" s="16" t="s">
        <v>47</v>
      </c>
      <c r="G32" s="17"/>
      <c r="H32" s="17"/>
      <c r="I32" s="17">
        <f>G32-H32</f>
        <v>0</v>
      </c>
    </row>
    <row r="33" spans="1:9" ht="14.25">
      <c r="A33" s="1"/>
      <c r="B33" s="10" t="s">
        <v>48</v>
      </c>
      <c r="C33" s="11">
        <f>+C34+C35+C36+C37+C38+C39+C40+C41+C42+C43+C44+C45+C46+C47</f>
        <v>86322151</v>
      </c>
      <c r="D33" s="11">
        <f>+D34+D35+D36+D37+D38+D39+D40+D41+D42+D43+D44+D45+D46+D47</f>
        <v>85753228</v>
      </c>
      <c r="E33" s="11">
        <f>C33-D33</f>
        <v>568923</v>
      </c>
      <c r="F33" s="16" t="s">
        <v>75</v>
      </c>
      <c r="G33" s="17"/>
      <c r="H33" s="17"/>
      <c r="I33" s="17">
        <f>G33-H33</f>
        <v>0</v>
      </c>
    </row>
    <row r="34" spans="1:9" ht="14.25">
      <c r="A34" s="1"/>
      <c r="B34" s="13" t="s">
        <v>42</v>
      </c>
      <c r="C34" s="14">
        <v>2570289</v>
      </c>
      <c r="D34" s="14">
        <v>2570289</v>
      </c>
      <c r="E34" s="14">
        <f>C34-D34</f>
        <v>0</v>
      </c>
      <c r="F34" s="16" t="s">
        <v>91</v>
      </c>
      <c r="G34" s="17"/>
      <c r="H34" s="17"/>
      <c r="I34" s="17">
        <f>G34-H34</f>
        <v>0</v>
      </c>
    </row>
    <row r="35" spans="1:9" ht="14.25">
      <c r="A35" s="1"/>
      <c r="B35" s="16" t="s">
        <v>44</v>
      </c>
      <c r="C35" s="17">
        <v>3323734</v>
      </c>
      <c r="D35" s="17">
        <v>3650851</v>
      </c>
      <c r="E35" s="17">
        <f>C35-D35</f>
        <v>-327117</v>
      </c>
      <c r="F35" s="16" t="s">
        <v>49</v>
      </c>
      <c r="G35" s="17">
        <v>25428290</v>
      </c>
      <c r="H35" s="17">
        <v>23918570</v>
      </c>
      <c r="I35" s="17">
        <f>G35-H35</f>
        <v>1509720</v>
      </c>
    </row>
    <row r="36" spans="1:9" ht="14.25">
      <c r="A36" s="1"/>
      <c r="B36" s="16" t="s">
        <v>52</v>
      </c>
      <c r="C36" s="17">
        <v>396273</v>
      </c>
      <c r="D36" s="17">
        <v>3</v>
      </c>
      <c r="E36" s="17">
        <f>C36-D36</f>
        <v>396270</v>
      </c>
      <c r="F36" s="16" t="s">
        <v>50</v>
      </c>
      <c r="G36" s="17"/>
      <c r="H36" s="17"/>
      <c r="I36" s="17">
        <f>G36-H36</f>
        <v>0</v>
      </c>
    </row>
    <row r="37" spans="1:9" ht="14.25">
      <c r="A37" s="1"/>
      <c r="B37" s="16" t="s">
        <v>54</v>
      </c>
      <c r="C37" s="17"/>
      <c r="D37" s="17"/>
      <c r="E37" s="17">
        <f>C37-D37</f>
        <v>0</v>
      </c>
      <c r="F37" s="16" t="s">
        <v>51</v>
      </c>
      <c r="G37" s="17"/>
      <c r="H37" s="17"/>
      <c r="I37" s="17">
        <f>G37-H37</f>
        <v>0</v>
      </c>
    </row>
    <row r="38" spans="1:9" ht="14.25">
      <c r="A38" s="1"/>
      <c r="B38" s="16" t="s">
        <v>56</v>
      </c>
      <c r="C38" s="17">
        <v>8</v>
      </c>
      <c r="D38" s="17">
        <v>230229</v>
      </c>
      <c r="E38" s="17">
        <f>C38-D38</f>
        <v>-230221</v>
      </c>
      <c r="F38" s="16" t="s">
        <v>53</v>
      </c>
      <c r="G38" s="17"/>
      <c r="H38" s="17"/>
      <c r="I38" s="17">
        <f>G38-H38</f>
        <v>0</v>
      </c>
    </row>
    <row r="39" spans="1:9" ht="14.25">
      <c r="A39" s="1"/>
      <c r="B39" s="16" t="s">
        <v>58</v>
      </c>
      <c r="C39" s="17">
        <v>18246665</v>
      </c>
      <c r="D39" s="17">
        <v>17163044</v>
      </c>
      <c r="E39" s="17">
        <f>C39-D39</f>
        <v>1083621</v>
      </c>
      <c r="F39" s="10" t="s">
        <v>55</v>
      </c>
      <c r="G39" s="11">
        <f>+G7 +G28</f>
        <v>287086027</v>
      </c>
      <c r="H39" s="11">
        <f>+H7 +H28</f>
        <v>301604010</v>
      </c>
      <c r="I39" s="11">
        <f>G39-H39</f>
        <v>-14517983</v>
      </c>
    </row>
    <row r="40" spans="1:9" ht="14.25">
      <c r="A40" s="1"/>
      <c r="B40" s="16" t="s">
        <v>60</v>
      </c>
      <c r="C40" s="17"/>
      <c r="D40" s="17"/>
      <c r="E40" s="17">
        <f>C40-D40</f>
        <v>0</v>
      </c>
      <c r="F40" s="28" t="s">
        <v>57</v>
      </c>
      <c r="G40" s="29"/>
      <c r="H40" s="29"/>
      <c r="I40" s="30"/>
    </row>
    <row r="41" spans="1:9" ht="14.25">
      <c r="A41" s="1"/>
      <c r="B41" s="16" t="s">
        <v>62</v>
      </c>
      <c r="C41" s="17">
        <v>23727131</v>
      </c>
      <c r="D41" s="17">
        <v>33959483</v>
      </c>
      <c r="E41" s="17">
        <f>C41-D41</f>
        <v>-10232352</v>
      </c>
      <c r="F41" s="13" t="s">
        <v>59</v>
      </c>
      <c r="G41" s="14">
        <v>323347000</v>
      </c>
      <c r="H41" s="14">
        <v>323347000</v>
      </c>
      <c r="I41" s="14">
        <f>G41-H41</f>
        <v>0</v>
      </c>
    </row>
    <row r="42" spans="1:9" ht="14.25">
      <c r="A42" s="1"/>
      <c r="B42" s="16" t="s">
        <v>64</v>
      </c>
      <c r="C42" s="17">
        <v>2727040</v>
      </c>
      <c r="D42" s="17">
        <v>2727040</v>
      </c>
      <c r="E42" s="17">
        <f>C42-D42</f>
        <v>0</v>
      </c>
      <c r="F42" s="16" t="s">
        <v>61</v>
      </c>
      <c r="G42" s="17">
        <v>1113299342</v>
      </c>
      <c r="H42" s="17">
        <v>1131473890</v>
      </c>
      <c r="I42" s="17">
        <f>G42-H42</f>
        <v>-18174548</v>
      </c>
    </row>
    <row r="43" spans="1:9" ht="14.25">
      <c r="A43" s="1"/>
      <c r="B43" s="16" t="s">
        <v>66</v>
      </c>
      <c r="C43" s="17">
        <v>2352225</v>
      </c>
      <c r="D43" s="17">
        <v>1533719</v>
      </c>
      <c r="E43" s="17">
        <f>C43-D43</f>
        <v>818506</v>
      </c>
      <c r="F43" s="16" t="s">
        <v>63</v>
      </c>
      <c r="G43" s="17"/>
      <c r="H43" s="17"/>
      <c r="I43" s="17">
        <f>G43-H43</f>
        <v>0</v>
      </c>
    </row>
    <row r="44" spans="1:9" ht="14.25">
      <c r="A44" s="1"/>
      <c r="B44" s="16" t="s">
        <v>68</v>
      </c>
      <c r="C44" s="17">
        <v>7550496</v>
      </c>
      <c r="D44" s="17"/>
      <c r="E44" s="17">
        <f>C44-D44</f>
        <v>7550496</v>
      </c>
      <c r="F44" s="16" t="s">
        <v>65</v>
      </c>
      <c r="G44" s="17">
        <v>506848154</v>
      </c>
      <c r="H44" s="17">
        <v>520685763</v>
      </c>
      <c r="I44" s="17">
        <f>G44-H44</f>
        <v>-13837609</v>
      </c>
    </row>
    <row r="45" spans="1:9" ht="14.25">
      <c r="A45" s="1"/>
      <c r="B45" s="16" t="s">
        <v>69</v>
      </c>
      <c r="C45" s="17">
        <v>25428290</v>
      </c>
      <c r="D45" s="17">
        <v>23918570</v>
      </c>
      <c r="E45" s="17">
        <f>C45-D45</f>
        <v>1509720</v>
      </c>
      <c r="F45" s="16" t="s">
        <v>67</v>
      </c>
      <c r="G45" s="17">
        <v>-13837609</v>
      </c>
      <c r="H45" s="17">
        <v>745303</v>
      </c>
      <c r="I45" s="17">
        <f>G45-H45</f>
        <v>-14582912</v>
      </c>
    </row>
    <row r="46" spans="1:9" ht="14.25">
      <c r="A46" s="1"/>
      <c r="B46" s="16" t="s">
        <v>70</v>
      </c>
      <c r="C46" s="17"/>
      <c r="D46" s="17"/>
      <c r="E46" s="17">
        <f>C46-D46</f>
        <v>0</v>
      </c>
      <c r="F46" s="19"/>
      <c r="G46" s="20"/>
      <c r="H46" s="20"/>
      <c r="I46" s="20"/>
    </row>
    <row r="47" spans="1:9" ht="14.25">
      <c r="A47" s="1"/>
      <c r="B47" s="16" t="s">
        <v>71</v>
      </c>
      <c r="C47" s="17"/>
      <c r="D47" s="17"/>
      <c r="E47" s="17">
        <f>C47-D47</f>
        <v>0</v>
      </c>
      <c r="F47" s="10" t="s">
        <v>72</v>
      </c>
      <c r="G47" s="11">
        <f>+G41 +G42 +G43 +G44</f>
        <v>1943494496</v>
      </c>
      <c r="H47" s="11">
        <f>+H41 +H42 +H43 +H44</f>
        <v>1975506653</v>
      </c>
      <c r="I47" s="11">
        <f>G47-H47</f>
        <v>-32012157</v>
      </c>
    </row>
    <row r="48" spans="1:9" ht="14.25">
      <c r="A48" s="1"/>
      <c r="B48" s="10" t="s">
        <v>73</v>
      </c>
      <c r="C48" s="11">
        <f>+C7 +C28</f>
        <v>2230580523</v>
      </c>
      <c r="D48" s="11">
        <f>+D7 +D28</f>
        <v>2277110663</v>
      </c>
      <c r="E48" s="11">
        <f>C48-D48</f>
        <v>-46530140</v>
      </c>
      <c r="F48" s="21" t="s">
        <v>74</v>
      </c>
      <c r="G48" s="22">
        <f>+G39 +G47</f>
        <v>2230580523</v>
      </c>
      <c r="H48" s="22">
        <f>+H39 +H47</f>
        <v>2277110663</v>
      </c>
      <c r="I48" s="22">
        <f>G48-H48</f>
        <v>-46530140</v>
      </c>
    </row>
  </sheetData>
  <mergeCells count="5">
    <mergeCell ref="B2:I2"/>
    <mergeCell ref="B3:I3"/>
    <mergeCell ref="B5:E5"/>
    <mergeCell ref="F5:I5"/>
    <mergeCell ref="F40:I40"/>
  </mergeCells>
  <phoneticPr fontId="2"/>
  <pageMargins left="0.7" right="0.7" top="0.75" bottom="0.75" header="0.3" footer="0.3"/>
  <pageSetup paperSize="9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8"/>
  <sheetViews>
    <sheetView showGridLines="0" workbookViewId="0"/>
  </sheetViews>
  <sheetFormatPr defaultRowHeight="13.5"/>
  <cols>
    <col min="1" max="1" width="1.5" customWidth="1"/>
    <col min="2" max="2" width="31.125" customWidth="1"/>
    <col min="3" max="5" width="20.75" customWidth="1"/>
    <col min="6" max="6" width="31.125" customWidth="1"/>
    <col min="7" max="9" width="20.75" customWidth="1"/>
  </cols>
  <sheetData>
    <row r="1" spans="1:9" ht="21">
      <c r="A1" s="1"/>
      <c r="B1" s="4"/>
      <c r="C1" s="1"/>
      <c r="D1" s="1"/>
      <c r="E1" s="1"/>
      <c r="F1" s="1"/>
      <c r="G1" s="1"/>
      <c r="H1" s="3"/>
      <c r="I1" s="3" t="s">
        <v>102</v>
      </c>
    </row>
    <row r="2" spans="1:9" ht="21">
      <c r="A2" s="1"/>
      <c r="B2" s="23" t="s">
        <v>103</v>
      </c>
      <c r="C2" s="23"/>
      <c r="D2" s="23"/>
      <c r="E2" s="23"/>
      <c r="F2" s="23"/>
      <c r="G2" s="23"/>
      <c r="H2" s="23"/>
      <c r="I2" s="23"/>
    </row>
    <row r="3" spans="1:9" ht="21">
      <c r="A3" s="1"/>
      <c r="B3" s="24" t="s">
        <v>88</v>
      </c>
      <c r="C3" s="24"/>
      <c r="D3" s="24"/>
      <c r="E3" s="24"/>
      <c r="F3" s="24"/>
      <c r="G3" s="24"/>
      <c r="H3" s="24"/>
      <c r="I3" s="24"/>
    </row>
    <row r="4" spans="1:9" ht="15.75">
      <c r="A4" s="1"/>
      <c r="B4" s="6"/>
      <c r="C4" s="1"/>
      <c r="D4" s="1"/>
      <c r="E4" s="1"/>
      <c r="F4" s="1"/>
      <c r="G4" s="1"/>
      <c r="H4" s="1"/>
      <c r="I4" s="7" t="s">
        <v>87</v>
      </c>
    </row>
    <row r="5" spans="1:9" ht="14.25">
      <c r="A5" s="1"/>
      <c r="B5" s="25" t="s">
        <v>4</v>
      </c>
      <c r="C5" s="26"/>
      <c r="D5" s="26"/>
      <c r="E5" s="27"/>
      <c r="F5" s="25" t="s">
        <v>5</v>
      </c>
      <c r="G5" s="26"/>
      <c r="H5" s="26"/>
      <c r="I5" s="27"/>
    </row>
    <row r="6" spans="1:9" ht="14.25">
      <c r="A6" s="1"/>
      <c r="B6" s="8"/>
      <c r="C6" s="8" t="s">
        <v>6</v>
      </c>
      <c r="D6" s="8" t="s">
        <v>7</v>
      </c>
      <c r="E6" s="8" t="s">
        <v>8</v>
      </c>
      <c r="F6" s="9"/>
      <c r="G6" s="8" t="s">
        <v>6</v>
      </c>
      <c r="H6" s="8" t="s">
        <v>7</v>
      </c>
      <c r="I6" s="8" t="s">
        <v>8</v>
      </c>
    </row>
    <row r="7" spans="1:9" ht="14.25">
      <c r="A7" s="1"/>
      <c r="B7" s="10" t="s">
        <v>9</v>
      </c>
      <c r="C7" s="11">
        <f>+C8+C9+C10+C11+C12+C13+C14+C15+C16+C17+C18</f>
        <v>35688175</v>
      </c>
      <c r="D7" s="11">
        <f>+D8+D9+D10+D11+D12+D13+D14+D15+D16+D17+D18</f>
        <v>34647071</v>
      </c>
      <c r="E7" s="11">
        <f>C7-D7</f>
        <v>1041104</v>
      </c>
      <c r="F7" s="10" t="s">
        <v>10</v>
      </c>
      <c r="G7" s="11">
        <f>+G8+G9+G10+G11+G12+G13+G14+G15+G16+G17+G18+G19+G20+G21+G22+G23+G24+G25+G26+G27</f>
        <v>5883598</v>
      </c>
      <c r="H7" s="11">
        <f>+H8+H9+H10+H11+H12+H13+H14+H15+H16+H17+H18+H19+H20+H21+H22+H23+H24+H25+H26+H27</f>
        <v>4649855</v>
      </c>
      <c r="I7" s="11">
        <f>G7-H7</f>
        <v>1233743</v>
      </c>
    </row>
    <row r="8" spans="1:9" ht="14.25">
      <c r="A8" s="1"/>
      <c r="B8" s="13" t="s">
        <v>11</v>
      </c>
      <c r="C8" s="14">
        <v>22636798</v>
      </c>
      <c r="D8" s="14">
        <v>21128746</v>
      </c>
      <c r="E8" s="14">
        <f>C8-D8</f>
        <v>1508052</v>
      </c>
      <c r="F8" s="13" t="s">
        <v>12</v>
      </c>
      <c r="G8" s="14"/>
      <c r="H8" s="14"/>
      <c r="I8" s="14">
        <f>G8-H8</f>
        <v>0</v>
      </c>
    </row>
    <row r="9" spans="1:9" ht="14.25">
      <c r="A9" s="1"/>
      <c r="B9" s="16" t="s">
        <v>13</v>
      </c>
      <c r="C9" s="17"/>
      <c r="D9" s="17"/>
      <c r="E9" s="17">
        <f>C9-D9</f>
        <v>0</v>
      </c>
      <c r="F9" s="16" t="s">
        <v>14</v>
      </c>
      <c r="G9" s="17">
        <v>1047302</v>
      </c>
      <c r="H9" s="17">
        <v>1037072</v>
      </c>
      <c r="I9" s="17">
        <f>G9-H9</f>
        <v>10230</v>
      </c>
    </row>
    <row r="10" spans="1:9" ht="14.25">
      <c r="A10" s="1"/>
      <c r="B10" s="16" t="s">
        <v>15</v>
      </c>
      <c r="C10" s="17">
        <v>11559977</v>
      </c>
      <c r="D10" s="17">
        <v>11557701</v>
      </c>
      <c r="E10" s="17">
        <f>C10-D10</f>
        <v>2276</v>
      </c>
      <c r="F10" s="16" t="s">
        <v>16</v>
      </c>
      <c r="G10" s="17"/>
      <c r="H10" s="17"/>
      <c r="I10" s="17">
        <f>G10-H10</f>
        <v>0</v>
      </c>
    </row>
    <row r="11" spans="1:9" ht="14.25">
      <c r="A11" s="1"/>
      <c r="B11" s="16" t="s">
        <v>17</v>
      </c>
      <c r="C11" s="17"/>
      <c r="D11" s="17">
        <v>16224</v>
      </c>
      <c r="E11" s="17">
        <f>C11-D11</f>
        <v>-16224</v>
      </c>
      <c r="F11" s="16" t="s">
        <v>18</v>
      </c>
      <c r="G11" s="17"/>
      <c r="H11" s="17"/>
      <c r="I11" s="17">
        <f>G11-H11</f>
        <v>0</v>
      </c>
    </row>
    <row r="12" spans="1:9" ht="14.25">
      <c r="A12" s="1"/>
      <c r="B12" s="16" t="s">
        <v>19</v>
      </c>
      <c r="C12" s="17">
        <v>606000</v>
      </c>
      <c r="D12" s="17">
        <v>1059000</v>
      </c>
      <c r="E12" s="17">
        <f>C12-D12</f>
        <v>-453000</v>
      </c>
      <c r="F12" s="16" t="s">
        <v>20</v>
      </c>
      <c r="G12" s="17"/>
      <c r="H12" s="17"/>
      <c r="I12" s="17">
        <f>G12-H12</f>
        <v>0</v>
      </c>
    </row>
    <row r="13" spans="1:9" ht="14.25">
      <c r="A13" s="1"/>
      <c r="B13" s="16" t="s">
        <v>21</v>
      </c>
      <c r="C13" s="17"/>
      <c r="D13" s="17"/>
      <c r="E13" s="17">
        <f>C13-D13</f>
        <v>0</v>
      </c>
      <c r="F13" s="16" t="s">
        <v>22</v>
      </c>
      <c r="G13" s="17"/>
      <c r="H13" s="17"/>
      <c r="I13" s="17">
        <f>G13-H13</f>
        <v>0</v>
      </c>
    </row>
    <row r="14" spans="1:9" ht="14.25">
      <c r="A14" s="1"/>
      <c r="B14" s="16" t="s">
        <v>23</v>
      </c>
      <c r="C14" s="17"/>
      <c r="D14" s="17"/>
      <c r="E14" s="17">
        <f>C14-D14</f>
        <v>0</v>
      </c>
      <c r="F14" s="16" t="s">
        <v>24</v>
      </c>
      <c r="G14" s="17"/>
      <c r="H14" s="17"/>
      <c r="I14" s="17">
        <f>G14-H14</f>
        <v>0</v>
      </c>
    </row>
    <row r="15" spans="1:9" ht="14.25">
      <c r="A15" s="1"/>
      <c r="B15" s="16" t="s">
        <v>25</v>
      </c>
      <c r="C15" s="17"/>
      <c r="D15" s="17"/>
      <c r="E15" s="17">
        <f>C15-D15</f>
        <v>0</v>
      </c>
      <c r="F15" s="16" t="s">
        <v>77</v>
      </c>
      <c r="G15" s="17"/>
      <c r="H15" s="17"/>
      <c r="I15" s="17">
        <f>G15-H15</f>
        <v>0</v>
      </c>
    </row>
    <row r="16" spans="1:9" ht="14.25">
      <c r="A16" s="1"/>
      <c r="B16" s="16" t="s">
        <v>27</v>
      </c>
      <c r="C16" s="17">
        <v>885400</v>
      </c>
      <c r="D16" s="17">
        <v>885400</v>
      </c>
      <c r="E16" s="17">
        <f>C16-D16</f>
        <v>0</v>
      </c>
      <c r="F16" s="16" t="s">
        <v>93</v>
      </c>
      <c r="G16" s="17"/>
      <c r="H16" s="17"/>
      <c r="I16" s="17">
        <f>G16-H16</f>
        <v>0</v>
      </c>
    </row>
    <row r="17" spans="1:9" ht="14.25">
      <c r="A17" s="1"/>
      <c r="B17" s="16" t="s">
        <v>29</v>
      </c>
      <c r="C17" s="17"/>
      <c r="D17" s="17"/>
      <c r="E17" s="17">
        <f>C17-D17</f>
        <v>0</v>
      </c>
      <c r="F17" s="16" t="s">
        <v>26</v>
      </c>
      <c r="G17" s="17"/>
      <c r="H17" s="17"/>
      <c r="I17" s="17">
        <f>G17-H17</f>
        <v>0</v>
      </c>
    </row>
    <row r="18" spans="1:9" ht="14.25">
      <c r="A18" s="1"/>
      <c r="B18" s="16" t="s">
        <v>31</v>
      </c>
      <c r="C18" s="17"/>
      <c r="D18" s="17"/>
      <c r="E18" s="17">
        <f>C18-D18</f>
        <v>0</v>
      </c>
      <c r="F18" s="16" t="s">
        <v>28</v>
      </c>
      <c r="G18" s="17">
        <v>4501611</v>
      </c>
      <c r="H18" s="17">
        <v>3423033</v>
      </c>
      <c r="I18" s="17">
        <f>G18-H18</f>
        <v>1078578</v>
      </c>
    </row>
    <row r="19" spans="1:9" ht="14.25">
      <c r="A19" s="1"/>
      <c r="B19" s="16"/>
      <c r="C19" s="17"/>
      <c r="D19" s="17"/>
      <c r="E19" s="17"/>
      <c r="F19" s="16" t="s">
        <v>30</v>
      </c>
      <c r="G19" s="17"/>
      <c r="H19" s="17"/>
      <c r="I19" s="17">
        <f>G19-H19</f>
        <v>0</v>
      </c>
    </row>
    <row r="20" spans="1:9" ht="14.25">
      <c r="A20" s="1"/>
      <c r="B20" s="16"/>
      <c r="C20" s="17"/>
      <c r="D20" s="17"/>
      <c r="E20" s="17"/>
      <c r="F20" s="16" t="s">
        <v>32</v>
      </c>
      <c r="G20" s="17">
        <v>334685</v>
      </c>
      <c r="H20" s="17">
        <v>189750</v>
      </c>
      <c r="I20" s="17">
        <f>G20-H20</f>
        <v>144935</v>
      </c>
    </row>
    <row r="21" spans="1:9" ht="14.25">
      <c r="A21" s="1"/>
      <c r="B21" s="16"/>
      <c r="C21" s="17"/>
      <c r="D21" s="17"/>
      <c r="E21" s="17"/>
      <c r="F21" s="16" t="s">
        <v>33</v>
      </c>
      <c r="G21" s="17"/>
      <c r="H21" s="17"/>
      <c r="I21" s="17">
        <f>G21-H21</f>
        <v>0</v>
      </c>
    </row>
    <row r="22" spans="1:9" ht="14.25">
      <c r="A22" s="1"/>
      <c r="B22" s="16"/>
      <c r="C22" s="17"/>
      <c r="D22" s="17"/>
      <c r="E22" s="17"/>
      <c r="F22" s="16" t="s">
        <v>34</v>
      </c>
      <c r="G22" s="17"/>
      <c r="H22" s="17"/>
      <c r="I22" s="17">
        <f>G22-H22</f>
        <v>0</v>
      </c>
    </row>
    <row r="23" spans="1:9" ht="14.25">
      <c r="A23" s="1"/>
      <c r="B23" s="16"/>
      <c r="C23" s="17"/>
      <c r="D23" s="17"/>
      <c r="E23" s="17"/>
      <c r="F23" s="16" t="s">
        <v>76</v>
      </c>
      <c r="G23" s="17"/>
      <c r="H23" s="17"/>
      <c r="I23" s="17">
        <f>G23-H23</f>
        <v>0</v>
      </c>
    </row>
    <row r="24" spans="1:9" ht="14.25">
      <c r="A24" s="1"/>
      <c r="B24" s="16"/>
      <c r="C24" s="17"/>
      <c r="D24" s="17"/>
      <c r="E24" s="17"/>
      <c r="F24" s="16" t="s">
        <v>92</v>
      </c>
      <c r="G24" s="17"/>
      <c r="H24" s="17"/>
      <c r="I24" s="17">
        <f>G24-H24</f>
        <v>0</v>
      </c>
    </row>
    <row r="25" spans="1:9" ht="14.25">
      <c r="A25" s="1"/>
      <c r="B25" s="16"/>
      <c r="C25" s="17"/>
      <c r="D25" s="17"/>
      <c r="E25" s="17"/>
      <c r="F25" s="16" t="s">
        <v>35</v>
      </c>
      <c r="G25" s="17"/>
      <c r="H25" s="17"/>
      <c r="I25" s="17">
        <f>G25-H25</f>
        <v>0</v>
      </c>
    </row>
    <row r="26" spans="1:9" ht="14.25">
      <c r="A26" s="1"/>
      <c r="B26" s="16"/>
      <c r="C26" s="17"/>
      <c r="D26" s="17"/>
      <c r="E26" s="17"/>
      <c r="F26" s="16" t="s">
        <v>36</v>
      </c>
      <c r="G26" s="17"/>
      <c r="H26" s="17"/>
      <c r="I26" s="17">
        <f>G26-H26</f>
        <v>0</v>
      </c>
    </row>
    <row r="27" spans="1:9" ht="14.25">
      <c r="A27" s="1"/>
      <c r="B27" s="16"/>
      <c r="C27" s="17"/>
      <c r="D27" s="17"/>
      <c r="E27" s="17"/>
      <c r="F27" s="16" t="s">
        <v>37</v>
      </c>
      <c r="G27" s="17"/>
      <c r="H27" s="17"/>
      <c r="I27" s="17">
        <f>G27-H27</f>
        <v>0</v>
      </c>
    </row>
    <row r="28" spans="1:9" ht="14.25">
      <c r="A28" s="1"/>
      <c r="B28" s="10" t="s">
        <v>38</v>
      </c>
      <c r="C28" s="11">
        <f>+C29 +C33</f>
        <v>10204618</v>
      </c>
      <c r="D28" s="11">
        <f>+D29 +D33</f>
        <v>8034239</v>
      </c>
      <c r="E28" s="11">
        <f>C28-D28</f>
        <v>2170379</v>
      </c>
      <c r="F28" s="10" t="s">
        <v>39</v>
      </c>
      <c r="G28" s="11">
        <f>+G29+G30+G31+G32+G33+G34+G35+G36+G37+G38</f>
        <v>3131560</v>
      </c>
      <c r="H28" s="11">
        <f>+H29+H30+H31+H32+H33+H34+H35+H36+H37+H38</f>
        <v>2720320</v>
      </c>
      <c r="I28" s="11">
        <f>G28-H28</f>
        <v>411240</v>
      </c>
    </row>
    <row r="29" spans="1:9" ht="14.25">
      <c r="A29" s="1"/>
      <c r="B29" s="10" t="s">
        <v>40</v>
      </c>
      <c r="C29" s="11">
        <f>+C30+C31+C32</f>
        <v>0</v>
      </c>
      <c r="D29" s="11">
        <f>+D30+D31+D32</f>
        <v>0</v>
      </c>
      <c r="E29" s="11">
        <f>C29-D29</f>
        <v>0</v>
      </c>
      <c r="F29" s="13" t="s">
        <v>41</v>
      </c>
      <c r="G29" s="14"/>
      <c r="H29" s="14"/>
      <c r="I29" s="14">
        <f>G29-H29</f>
        <v>0</v>
      </c>
    </row>
    <row r="30" spans="1:9" ht="14.25">
      <c r="A30" s="1"/>
      <c r="B30" s="13" t="s">
        <v>42</v>
      </c>
      <c r="C30" s="14"/>
      <c r="D30" s="14"/>
      <c r="E30" s="14">
        <f>C30-D30</f>
        <v>0</v>
      </c>
      <c r="F30" s="16" t="s">
        <v>43</v>
      </c>
      <c r="G30" s="17"/>
      <c r="H30" s="17"/>
      <c r="I30" s="17">
        <f>G30-H30</f>
        <v>0</v>
      </c>
    </row>
    <row r="31" spans="1:9" ht="14.25">
      <c r="A31" s="1"/>
      <c r="B31" s="16" t="s">
        <v>44</v>
      </c>
      <c r="C31" s="17"/>
      <c r="D31" s="17"/>
      <c r="E31" s="17">
        <f>C31-D31</f>
        <v>0</v>
      </c>
      <c r="F31" s="16" t="s">
        <v>45</v>
      </c>
      <c r="G31" s="17"/>
      <c r="H31" s="17"/>
      <c r="I31" s="17">
        <f>G31-H31</f>
        <v>0</v>
      </c>
    </row>
    <row r="32" spans="1:9" ht="14.25">
      <c r="A32" s="1"/>
      <c r="B32" s="16" t="s">
        <v>46</v>
      </c>
      <c r="C32" s="17"/>
      <c r="D32" s="17"/>
      <c r="E32" s="17">
        <f>C32-D32</f>
        <v>0</v>
      </c>
      <c r="F32" s="16" t="s">
        <v>47</v>
      </c>
      <c r="G32" s="17"/>
      <c r="H32" s="17"/>
      <c r="I32" s="17">
        <f>G32-H32</f>
        <v>0</v>
      </c>
    </row>
    <row r="33" spans="1:9" ht="14.25">
      <c r="A33" s="1"/>
      <c r="B33" s="10" t="s">
        <v>48</v>
      </c>
      <c r="C33" s="11">
        <f>+C34+C35+C36+C37+C38+C39+C40+C41+C42+C43+C44+C45+C46+C47</f>
        <v>10204618</v>
      </c>
      <c r="D33" s="11">
        <f>+D34+D35+D36+D37+D38+D39+D40+D41+D42+D43+D44+D45+D46+D47</f>
        <v>8034239</v>
      </c>
      <c r="E33" s="11">
        <f>C33-D33</f>
        <v>2170379</v>
      </c>
      <c r="F33" s="16" t="s">
        <v>75</v>
      </c>
      <c r="G33" s="17"/>
      <c r="H33" s="17"/>
      <c r="I33" s="17">
        <f>G33-H33</f>
        <v>0</v>
      </c>
    </row>
    <row r="34" spans="1:9" ht="14.25">
      <c r="A34" s="1"/>
      <c r="B34" s="13" t="s">
        <v>42</v>
      </c>
      <c r="C34" s="14"/>
      <c r="D34" s="14"/>
      <c r="E34" s="14">
        <f>C34-D34</f>
        <v>0</v>
      </c>
      <c r="F34" s="16" t="s">
        <v>91</v>
      </c>
      <c r="G34" s="17"/>
      <c r="H34" s="17"/>
      <c r="I34" s="17">
        <f>G34-H34</f>
        <v>0</v>
      </c>
    </row>
    <row r="35" spans="1:9" ht="14.25">
      <c r="A35" s="1"/>
      <c r="B35" s="16" t="s">
        <v>44</v>
      </c>
      <c r="C35" s="17"/>
      <c r="D35" s="17"/>
      <c r="E35" s="17">
        <f>C35-D35</f>
        <v>0</v>
      </c>
      <c r="F35" s="16" t="s">
        <v>49</v>
      </c>
      <c r="G35" s="17">
        <v>3131560</v>
      </c>
      <c r="H35" s="17">
        <v>2720320</v>
      </c>
      <c r="I35" s="17">
        <f>G35-H35</f>
        <v>411240</v>
      </c>
    </row>
    <row r="36" spans="1:9" ht="14.25">
      <c r="A36" s="1"/>
      <c r="B36" s="16" t="s">
        <v>52</v>
      </c>
      <c r="C36" s="17"/>
      <c r="D36" s="17"/>
      <c r="E36" s="17">
        <f>C36-D36</f>
        <v>0</v>
      </c>
      <c r="F36" s="16" t="s">
        <v>50</v>
      </c>
      <c r="G36" s="17"/>
      <c r="H36" s="17"/>
      <c r="I36" s="17">
        <f>G36-H36</f>
        <v>0</v>
      </c>
    </row>
    <row r="37" spans="1:9" ht="14.25">
      <c r="A37" s="1"/>
      <c r="B37" s="16" t="s">
        <v>54</v>
      </c>
      <c r="C37" s="17"/>
      <c r="D37" s="17"/>
      <c r="E37" s="17">
        <f>C37-D37</f>
        <v>0</v>
      </c>
      <c r="F37" s="16" t="s">
        <v>51</v>
      </c>
      <c r="G37" s="17"/>
      <c r="H37" s="17"/>
      <c r="I37" s="17">
        <f>G37-H37</f>
        <v>0</v>
      </c>
    </row>
    <row r="38" spans="1:9" ht="14.25">
      <c r="A38" s="1"/>
      <c r="B38" s="16" t="s">
        <v>56</v>
      </c>
      <c r="C38" s="17">
        <v>1747151</v>
      </c>
      <c r="D38" s="17">
        <v>1</v>
      </c>
      <c r="E38" s="17">
        <f>C38-D38</f>
        <v>1747150</v>
      </c>
      <c r="F38" s="16" t="s">
        <v>53</v>
      </c>
      <c r="G38" s="17"/>
      <c r="H38" s="17"/>
      <c r="I38" s="17">
        <f>G38-H38</f>
        <v>0</v>
      </c>
    </row>
    <row r="39" spans="1:9" ht="14.25">
      <c r="A39" s="1"/>
      <c r="B39" s="16" t="s">
        <v>58</v>
      </c>
      <c r="C39" s="17">
        <v>2295907</v>
      </c>
      <c r="D39" s="17">
        <v>2283918</v>
      </c>
      <c r="E39" s="17">
        <f>C39-D39</f>
        <v>11989</v>
      </c>
      <c r="F39" s="10" t="s">
        <v>55</v>
      </c>
      <c r="G39" s="11">
        <f>+G7 +G28</f>
        <v>9015158</v>
      </c>
      <c r="H39" s="11">
        <f>+H7 +H28</f>
        <v>7370175</v>
      </c>
      <c r="I39" s="11">
        <f>G39-H39</f>
        <v>1644983</v>
      </c>
    </row>
    <row r="40" spans="1:9" ht="14.25">
      <c r="A40" s="1"/>
      <c r="B40" s="16" t="s">
        <v>60</v>
      </c>
      <c r="C40" s="17"/>
      <c r="D40" s="17"/>
      <c r="E40" s="17">
        <f>C40-D40</f>
        <v>0</v>
      </c>
      <c r="F40" s="28" t="s">
        <v>57</v>
      </c>
      <c r="G40" s="29"/>
      <c r="H40" s="29"/>
      <c r="I40" s="30"/>
    </row>
    <row r="41" spans="1:9" ht="14.25">
      <c r="A41" s="1"/>
      <c r="B41" s="16" t="s">
        <v>62</v>
      </c>
      <c r="C41" s="17"/>
      <c r="D41" s="17"/>
      <c r="E41" s="17">
        <f>C41-D41</f>
        <v>0</v>
      </c>
      <c r="F41" s="13" t="s">
        <v>59</v>
      </c>
      <c r="G41" s="14"/>
      <c r="H41" s="14"/>
      <c r="I41" s="14">
        <f>G41-H41</f>
        <v>0</v>
      </c>
    </row>
    <row r="42" spans="1:9" ht="14.25">
      <c r="A42" s="1"/>
      <c r="B42" s="16" t="s">
        <v>64</v>
      </c>
      <c r="C42" s="17"/>
      <c r="D42" s="17"/>
      <c r="E42" s="17">
        <f>C42-D42</f>
        <v>0</v>
      </c>
      <c r="F42" s="16" t="s">
        <v>61</v>
      </c>
      <c r="G42" s="17">
        <v>670709</v>
      </c>
      <c r="H42" s="17">
        <v>837510</v>
      </c>
      <c r="I42" s="17">
        <f>G42-H42</f>
        <v>-166801</v>
      </c>
    </row>
    <row r="43" spans="1:9" ht="14.25">
      <c r="A43" s="1"/>
      <c r="B43" s="16" t="s">
        <v>66</v>
      </c>
      <c r="C43" s="17"/>
      <c r="D43" s="17"/>
      <c r="E43" s="17">
        <f>C43-D43</f>
        <v>0</v>
      </c>
      <c r="F43" s="16" t="s">
        <v>63</v>
      </c>
      <c r="G43" s="17"/>
      <c r="H43" s="17"/>
      <c r="I43" s="17">
        <f>G43-H43</f>
        <v>0</v>
      </c>
    </row>
    <row r="44" spans="1:9" ht="14.25">
      <c r="A44" s="1"/>
      <c r="B44" s="16" t="s">
        <v>68</v>
      </c>
      <c r="C44" s="17"/>
      <c r="D44" s="17"/>
      <c r="E44" s="17">
        <f>C44-D44</f>
        <v>0</v>
      </c>
      <c r="F44" s="16" t="s">
        <v>65</v>
      </c>
      <c r="G44" s="17">
        <v>36206926</v>
      </c>
      <c r="H44" s="17">
        <v>34473625</v>
      </c>
      <c r="I44" s="17">
        <f>G44-H44</f>
        <v>1733301</v>
      </c>
    </row>
    <row r="45" spans="1:9" ht="14.25">
      <c r="A45" s="1"/>
      <c r="B45" s="16" t="s">
        <v>69</v>
      </c>
      <c r="C45" s="17">
        <v>3131560</v>
      </c>
      <c r="D45" s="17">
        <v>2720320</v>
      </c>
      <c r="E45" s="17">
        <f>C45-D45</f>
        <v>411240</v>
      </c>
      <c r="F45" s="16" t="s">
        <v>67</v>
      </c>
      <c r="G45" s="17">
        <v>1733301</v>
      </c>
      <c r="H45" s="17">
        <v>5786485</v>
      </c>
      <c r="I45" s="17">
        <f>G45-H45</f>
        <v>-4053184</v>
      </c>
    </row>
    <row r="46" spans="1:9" ht="14.25">
      <c r="A46" s="1"/>
      <c r="B46" s="16" t="s">
        <v>70</v>
      </c>
      <c r="C46" s="17">
        <v>3030000</v>
      </c>
      <c r="D46" s="17">
        <v>3030000</v>
      </c>
      <c r="E46" s="17">
        <f>C46-D46</f>
        <v>0</v>
      </c>
      <c r="F46" s="19"/>
      <c r="G46" s="20"/>
      <c r="H46" s="20"/>
      <c r="I46" s="20"/>
    </row>
    <row r="47" spans="1:9" ht="14.25">
      <c r="A47" s="1"/>
      <c r="B47" s="16" t="s">
        <v>71</v>
      </c>
      <c r="C47" s="17"/>
      <c r="D47" s="17"/>
      <c r="E47" s="17">
        <f>C47-D47</f>
        <v>0</v>
      </c>
      <c r="F47" s="10" t="s">
        <v>72</v>
      </c>
      <c r="G47" s="11">
        <f>+G41 +G42 +G43 +G44</f>
        <v>36877635</v>
      </c>
      <c r="H47" s="11">
        <f>+H41 +H42 +H43 +H44</f>
        <v>35311135</v>
      </c>
      <c r="I47" s="11">
        <f>G47-H47</f>
        <v>1566500</v>
      </c>
    </row>
    <row r="48" spans="1:9" ht="14.25">
      <c r="A48" s="1"/>
      <c r="B48" s="10" t="s">
        <v>73</v>
      </c>
      <c r="C48" s="11">
        <f>+C7 +C28</f>
        <v>45892793</v>
      </c>
      <c r="D48" s="11">
        <f>+D7 +D28</f>
        <v>42681310</v>
      </c>
      <c r="E48" s="11">
        <f>C48-D48</f>
        <v>3211483</v>
      </c>
      <c r="F48" s="21" t="s">
        <v>74</v>
      </c>
      <c r="G48" s="22">
        <f>+G39 +G47</f>
        <v>45892793</v>
      </c>
      <c r="H48" s="22">
        <f>+H39 +H47</f>
        <v>42681310</v>
      </c>
      <c r="I48" s="22">
        <f>G48-H48</f>
        <v>3211483</v>
      </c>
    </row>
  </sheetData>
  <mergeCells count="5">
    <mergeCell ref="B2:I2"/>
    <mergeCell ref="B3:I3"/>
    <mergeCell ref="B5:E5"/>
    <mergeCell ref="F5:I5"/>
    <mergeCell ref="F40:I40"/>
  </mergeCells>
  <phoneticPr fontId="2"/>
  <pageMargins left="0.7" right="0.7" top="0.75" bottom="0.75" header="0.3" footer="0.3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第三号第一様式</vt:lpstr>
      <vt:lpstr>第三号第二様式</vt:lpstr>
      <vt:lpstr>社会福祉事業</vt:lpstr>
      <vt:lpstr>栄光の杜</vt:lpstr>
      <vt:lpstr>ともだ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栄光の杜</dc:creator>
  <cp:lastModifiedBy>栄光の杜</cp:lastModifiedBy>
  <dcterms:created xsi:type="dcterms:W3CDTF">2017-07-14T08:56:21Z</dcterms:created>
  <dcterms:modified xsi:type="dcterms:W3CDTF">2017-07-14T08:59:14Z</dcterms:modified>
</cp:coreProperties>
</file>